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60" yWindow="65521" windowWidth="10305" windowHeight="8085" activeTab="0"/>
  </bookViews>
  <sheets>
    <sheet name="2.所要額調書" sheetId="1" r:id="rId1"/>
    <sheet name="6.事業計画①" sheetId="2" r:id="rId2"/>
    <sheet name="6.事業計画②" sheetId="3" r:id="rId3"/>
    <sheet name="29.室別面積" sheetId="4" r:id="rId4"/>
    <sheet name="室別面積 (注記入り)" sheetId="5" r:id="rId5"/>
    <sheet name="29.共用面積算出表" sheetId="6" r:id="rId6"/>
    <sheet name="共用面積算出表（記入例）" sheetId="7" r:id="rId7"/>
    <sheet name="30.職員配置計画書" sheetId="8" r:id="rId8"/>
    <sheet name="職員配置計画書 (記入例)" sheetId="9" r:id="rId9"/>
    <sheet name="31.ローテーション表" sheetId="10" r:id="rId10"/>
    <sheet name="ローテーション表（記入例）" sheetId="11" r:id="rId11"/>
    <sheet name="33.資金計画(併設なし）" sheetId="12" r:id="rId12"/>
    <sheet name="33.資金計画(併設ありの場合）" sheetId="13" r:id="rId13"/>
    <sheet name="34.借入金償還計画一覧表" sheetId="14" r:id="rId14"/>
    <sheet name="34.注記入り" sheetId="15" r:id="rId15"/>
    <sheet name="36.工事費・備品費内訳" sheetId="16" r:id="rId16"/>
    <sheet name="37.様式（オーナー法人・個人用）" sheetId="17" r:id="rId17"/>
    <sheet name="37.様式（オーナー法人・個人用）（注記入り）" sheetId="18" r:id="rId18"/>
    <sheet name="37.様式（運営事業者）" sheetId="19" r:id="rId19"/>
    <sheet name="37.様式（運営事業者）（注記入り）" sheetId="20" r:id="rId20"/>
    <sheet name="37.入所計画" sheetId="21" r:id="rId21"/>
    <sheet name="38.利用料等算定表" sheetId="22" r:id="rId22"/>
    <sheet name="38.利用料等算定表（記入要領）" sheetId="23" r:id="rId23"/>
  </sheets>
  <definedNames>
    <definedName name="_xlfn.IFERROR" hidden="1">#NAME?</definedName>
    <definedName name="_xlnm.Print_Area" localSheetId="0">'2.所要額調書'!$A$1:$N$26</definedName>
    <definedName name="_xlnm.Print_Area" localSheetId="5">'29.共用面積算出表'!$A$1:$H$12</definedName>
    <definedName name="_xlnm.Print_Area" localSheetId="3">'29.室別面積'!$A$1:$I$72</definedName>
    <definedName name="_xlnm.Print_Area" localSheetId="7">'30.職員配置計画書'!$A$1:$E$18</definedName>
    <definedName name="_xlnm.Print_Area" localSheetId="9">'31.ローテーション表'!$A$1:$AL$33</definedName>
    <definedName name="_xlnm.Print_Area" localSheetId="12">'33.資金計画(併設ありの場合）'!$A$1:$M$51</definedName>
    <definedName name="_xlnm.Print_Area" localSheetId="11">'33.資金計画(併設なし）'!$A$1:$G$51</definedName>
    <definedName name="_xlnm.Print_Area" localSheetId="16">'37.様式（オーナー法人・個人用）'!$A$1:$K$25</definedName>
    <definedName name="_xlnm.Print_Area" localSheetId="17">'37.様式（オーナー法人・個人用）（注記入り）'!$A$1:$K$37</definedName>
    <definedName name="_xlnm.Print_Area" localSheetId="18">'37.様式（運営事業者）'!$A$1:$AL$51</definedName>
    <definedName name="_xlnm.Print_Area" localSheetId="19">'37.様式（運営事業者）（注記入り）'!$A$1:$T$59</definedName>
    <definedName name="_xlnm.Print_Area" localSheetId="21">'38.利用料等算定表'!$A$1:$M$52</definedName>
    <definedName name="_xlnm.Print_Area" localSheetId="22">'38.利用料等算定表（記入要領）'!$A$1:$M$52</definedName>
    <definedName name="_xlnm.Print_Area" localSheetId="1">'6.事業計画①'!$A$1:$M$40</definedName>
    <definedName name="_xlnm.Print_Area" localSheetId="2">'6.事業計画②'!$A$1:$Q$79</definedName>
    <definedName name="_xlnm.Print_Area" localSheetId="10">'ローテーション表（記入例）'!$A$1:$AL$31</definedName>
    <definedName name="_xlnm.Print_Area" localSheetId="6">'共用面積算出表（記入例）'!$A$1:$H$17</definedName>
    <definedName name="_xlnm.Print_Area" localSheetId="4">'室別面積 (注記入り)'!$A$1:$J$80</definedName>
    <definedName name="_xlnm.Print_Area" localSheetId="8">'職員配置計画書 (記入例)'!$A$1:$E$18</definedName>
    <definedName name="_xlnm.Print_Titles" localSheetId="16">'37.様式（オーナー法人・個人用）'!$B:$C</definedName>
    <definedName name="_xlnm.Print_Titles" localSheetId="17">'37.様式（オーナー法人・個人用）（注記入り）'!$B:$C</definedName>
    <definedName name="_xlnm.Print_Titles" localSheetId="18">'37.様式（運営事業者）'!$B:$C</definedName>
    <definedName name="_xlnm.Print_Titles" localSheetId="19">'37.様式（運営事業者）（注記入り）'!$B:$C</definedName>
  </definedNames>
  <calcPr fullCalcOnLoad="1"/>
</workbook>
</file>

<file path=xl/comments1.xml><?xml version="1.0" encoding="utf-8"?>
<comments xmlns="http://schemas.openxmlformats.org/spreadsheetml/2006/main">
  <authors>
    <author>作成者</author>
  </authors>
  <commentList>
    <comment ref="D2" authorId="0">
      <text>
        <r>
          <rPr>
            <b/>
            <sz val="14"/>
            <rFont val="MS P ゴシック"/>
            <family val="3"/>
          </rPr>
          <t>黄色の色付きセルに必要事項を記入して下さい。
色なしのセルは、自動計算されますが、必要に応じて修正してください。</t>
        </r>
      </text>
    </comment>
    <comment ref="C9" authorId="0">
      <text>
        <r>
          <rPr>
            <b/>
            <sz val="11"/>
            <rFont val="MS P ゴシック"/>
            <family val="3"/>
          </rPr>
          <t>合計欄が100％となるよう、各年度の出来高を記入すること。</t>
        </r>
        <r>
          <rPr>
            <sz val="11"/>
            <rFont val="MS P ゴシック"/>
            <family val="3"/>
          </rPr>
          <t xml:space="preserve">
</t>
        </r>
      </text>
    </comment>
  </commentList>
</comments>
</file>

<file path=xl/comments12.xml><?xml version="1.0" encoding="utf-8"?>
<comments xmlns="http://schemas.openxmlformats.org/spreadsheetml/2006/main">
  <authors>
    <author>作成者</author>
  </authors>
  <commentList>
    <comment ref="D4" authorId="0">
      <text>
        <r>
          <rPr>
            <sz val="9"/>
            <rFont val="MS P ゴシック"/>
            <family val="3"/>
          </rPr>
          <t>整備事業者と運営事業者が異なる場合はそれぞれ作成すること</t>
        </r>
      </text>
    </comment>
    <comment ref="G8" authorId="0">
      <text>
        <r>
          <rPr>
            <sz val="9"/>
            <rFont val="MS P ゴシック"/>
            <family val="3"/>
          </rPr>
          <t>定期借地権設定に係る一時金を含む</t>
        </r>
      </text>
    </comment>
    <comment ref="C10" authorId="0">
      <text>
        <r>
          <rPr>
            <sz val="9"/>
            <rFont val="MS P ゴシック"/>
            <family val="3"/>
          </rPr>
          <t>整備費内訳と一致させること</t>
        </r>
      </text>
    </comment>
    <comment ref="G12" authorId="0">
      <text>
        <r>
          <rPr>
            <sz val="9"/>
            <rFont val="MS P ゴシック"/>
            <family val="3"/>
          </rPr>
          <t>様式「整備費内訳」の「総事業費」の合計と一致させること</t>
        </r>
      </text>
    </comment>
    <comment ref="G14" authorId="0">
      <text>
        <r>
          <rPr>
            <sz val="9"/>
            <rFont val="MS P ゴシック"/>
            <family val="3"/>
          </rPr>
          <t>様式「収支見込シミュレーション」の「1年目（開設前）」の支出計の額と一致させる</t>
        </r>
      </text>
    </comment>
    <comment ref="G15" authorId="0">
      <text>
        <r>
          <rPr>
            <sz val="9"/>
            <rFont val="MS P ゴシック"/>
            <family val="3"/>
          </rPr>
          <t>様式「収支見込シミュレーション」の「1年目（開設後）」の支出計の額の３／１２以上の額とすること</t>
        </r>
      </text>
    </comment>
    <comment ref="G16" authorId="0">
      <text>
        <r>
          <rPr>
            <sz val="9"/>
            <rFont val="MS P ゴシック"/>
            <family val="3"/>
          </rPr>
          <t>100万円以上とすること</t>
        </r>
      </text>
    </comment>
  </commentList>
</comments>
</file>

<file path=xl/comments13.xml><?xml version="1.0" encoding="utf-8"?>
<comments xmlns="http://schemas.openxmlformats.org/spreadsheetml/2006/main">
  <authors>
    <author>作成者</author>
  </authors>
  <commentList>
    <comment ref="H3" authorId="0">
      <text>
        <r>
          <rPr>
            <sz val="9"/>
            <rFont val="MS P ゴシック"/>
            <family val="3"/>
          </rPr>
          <t>整備事業者と運営事業者が異なる場合はそれぞれ作成すること</t>
        </r>
      </text>
    </comment>
    <comment ref="H9" authorId="0">
      <text>
        <r>
          <rPr>
            <sz val="9"/>
            <rFont val="MS P ゴシック"/>
            <family val="3"/>
          </rPr>
          <t>定期借地権設定に係る一時金を含む</t>
        </r>
      </text>
    </comment>
    <comment ref="C11" authorId="0">
      <text>
        <r>
          <rPr>
            <sz val="9"/>
            <rFont val="MS P ゴシック"/>
            <family val="3"/>
          </rPr>
          <t>整備費内訳と一致させること</t>
        </r>
      </text>
    </comment>
    <comment ref="H13" authorId="0">
      <text>
        <r>
          <rPr>
            <sz val="9"/>
            <rFont val="MS P ゴシック"/>
            <family val="3"/>
          </rPr>
          <t>様式「整備費内訳」の「総事業費」の合計と一致させること</t>
        </r>
      </text>
    </comment>
    <comment ref="H15" authorId="0">
      <text>
        <r>
          <rPr>
            <sz val="9"/>
            <rFont val="MS P ゴシック"/>
            <family val="3"/>
          </rPr>
          <t>様式「収支見込シミュレーション」の「1年目（開設前）」の支出計の額と一致させる</t>
        </r>
      </text>
    </comment>
    <comment ref="H16" authorId="0">
      <text>
        <r>
          <rPr>
            <sz val="9"/>
            <rFont val="MS P ゴシック"/>
            <family val="3"/>
          </rPr>
          <t>様式「収支見込シミュレーション」の「1年目（開設後）」の支出計の額の３／１２以上の額とすること</t>
        </r>
      </text>
    </comment>
    <comment ref="H17" authorId="0">
      <text>
        <r>
          <rPr>
            <sz val="9"/>
            <rFont val="MS P ゴシック"/>
            <family val="3"/>
          </rPr>
          <t>100万円以上とすること</t>
        </r>
      </text>
    </comment>
  </commentList>
</comments>
</file>

<file path=xl/comments14.xml><?xml version="1.0" encoding="utf-8"?>
<comments xmlns="http://schemas.openxmlformats.org/spreadsheetml/2006/main">
  <authors>
    <author>作成者</author>
  </authors>
  <commentList>
    <comment ref="O1" authorId="0">
      <text>
        <r>
          <rPr>
            <b/>
            <sz val="9"/>
            <rFont val="ＭＳ Ｐゴシック"/>
            <family val="3"/>
          </rPr>
          <t>大田区
作成年月日を記入すること</t>
        </r>
      </text>
    </comment>
  </commentList>
</comments>
</file>

<file path=xl/comments16.xml><?xml version="1.0" encoding="utf-8"?>
<comments xmlns="http://schemas.openxmlformats.org/spreadsheetml/2006/main">
  <authors>
    <author>作成者</author>
  </authors>
  <commentList>
    <comment ref="C1" authorId="0">
      <text>
        <r>
          <rPr>
            <b/>
            <sz val="9"/>
            <rFont val="ＭＳ Ｐゴシック"/>
            <family val="3"/>
          </rPr>
          <t>大田区
作成年月日を記入すること</t>
        </r>
      </text>
    </comment>
  </commentList>
</comments>
</file>

<file path=xl/comments17.xml><?xml version="1.0" encoding="utf-8"?>
<comments xmlns="http://schemas.openxmlformats.org/spreadsheetml/2006/main">
  <authors>
    <author>作成者</author>
  </authors>
  <commentList>
    <comment ref="J2" authorId="0">
      <text>
        <r>
          <rPr>
            <b/>
            <sz val="9"/>
            <rFont val="ＭＳ Ｐゴシック"/>
            <family val="3"/>
          </rPr>
          <t>大田区
作成年月日を記入すること</t>
        </r>
      </text>
    </comment>
  </commentList>
</comments>
</file>

<file path=xl/comments2.xml><?xml version="1.0" encoding="utf-8"?>
<comments xmlns="http://schemas.openxmlformats.org/spreadsheetml/2006/main">
  <authors>
    <author>作成者</author>
  </authors>
  <commentList>
    <comment ref="F33" authorId="0">
      <text>
        <r>
          <rPr>
            <b/>
            <sz val="12"/>
            <rFont val="MS P ゴシック"/>
            <family val="3"/>
          </rPr>
          <t>該当する場合は公募不可
（都市計画上の規定に基づき開発が許可される場合を除く）</t>
        </r>
      </text>
    </comment>
  </commentList>
</comments>
</file>

<file path=xl/comments21.xml><?xml version="1.0" encoding="utf-8"?>
<comments xmlns="http://schemas.openxmlformats.org/spreadsheetml/2006/main">
  <authors>
    <author>作成者</author>
  </authors>
  <commentList>
    <comment ref="H2" authorId="0">
      <text>
        <r>
          <rPr>
            <b/>
            <sz val="9"/>
            <rFont val="ＭＳ Ｐゴシック"/>
            <family val="3"/>
          </rPr>
          <t>大田区
作成年月日を記入すること</t>
        </r>
      </text>
    </comment>
  </commentList>
</comments>
</file>

<file path=xl/comments22.xml><?xml version="1.0" encoding="utf-8"?>
<comments xmlns="http://schemas.openxmlformats.org/spreadsheetml/2006/main">
  <authors>
    <author>作成者</author>
  </authors>
  <commentList>
    <comment ref="H7" authorId="0">
      <text>
        <r>
          <rPr>
            <b/>
            <sz val="9"/>
            <rFont val="MS P ゴシック"/>
            <family val="3"/>
          </rPr>
          <t>都が定める基本額以内であること</t>
        </r>
        <r>
          <rPr>
            <sz val="9"/>
            <rFont val="MS P ゴシック"/>
            <family val="3"/>
          </rPr>
          <t xml:space="preserve">
</t>
        </r>
      </text>
    </comment>
    <comment ref="C13" authorId="0">
      <text>
        <r>
          <rPr>
            <b/>
            <sz val="11"/>
            <rFont val="MS P ゴシック"/>
            <family val="3"/>
          </rPr>
          <t>生活費の積算合計額と都の上限額のいずれか低い方</t>
        </r>
      </text>
    </comment>
    <comment ref="C20" authorId="0">
      <text>
        <r>
          <rPr>
            <b/>
            <sz val="11"/>
            <rFont val="MS P ゴシック"/>
            <family val="3"/>
          </rPr>
          <t>冬季加算を徴収する場合に記載すること</t>
        </r>
      </text>
    </comment>
    <comment ref="C23" authorId="0">
      <text>
        <r>
          <rPr>
            <b/>
            <sz val="9"/>
            <rFont val="MS P ゴシック"/>
            <family val="3"/>
          </rPr>
          <t>生活保護者でも入居可能な額とすること</t>
        </r>
      </text>
    </comment>
    <comment ref="J26" authorId="0">
      <text>
        <r>
          <rPr>
            <b/>
            <sz val="9"/>
            <rFont val="MS P ゴシック"/>
            <family val="3"/>
          </rPr>
          <t>耐用年数は、「補助事業等により取得し、又は効用の増加した財産の処分制限期間」（平成20年7月11日厚生労働省告示第384号）に準拠すること</t>
        </r>
      </text>
    </comment>
    <comment ref="L26" authorId="0">
      <text>
        <r>
          <rPr>
            <b/>
            <sz val="9"/>
            <rFont val="MS P ゴシック"/>
            <family val="3"/>
          </rPr>
          <t>耐用年数は、「補助事業等により取得し、又は効用の増加した財産の処分制限期間」（平成20年7月11日厚生労働省告示第384号）に準拠すること
備品の耐用年数は、整備する備品の平均的な年数を記入すること</t>
        </r>
      </text>
    </comment>
    <comment ref="J30" authorId="0">
      <text>
        <r>
          <rPr>
            <b/>
            <sz val="9"/>
            <rFont val="MS P ゴシック"/>
            <family val="3"/>
          </rPr>
          <t>施設整備、利子補給、開設準備経費等、施設の整備・開設に当たり受ける予定の公的補助をすべて記載すること</t>
        </r>
      </text>
    </comment>
    <comment ref="C31" authorId="0">
      <text>
        <r>
          <rPr>
            <b/>
            <sz val="9"/>
            <rFont val="MS P ゴシック"/>
            <family val="3"/>
          </rPr>
          <t>整備計画と一致させること</t>
        </r>
      </text>
    </comment>
    <comment ref="E31" authorId="0">
      <text>
        <r>
          <rPr>
            <b/>
            <sz val="9"/>
            <rFont val="MS P ゴシック"/>
            <family val="3"/>
          </rPr>
          <t>施設整備に係る工事において一体的に整備した備品整備に係る経費を含む</t>
        </r>
      </text>
    </comment>
    <comment ref="E32" authorId="0">
      <text>
        <r>
          <rPr>
            <b/>
            <sz val="9"/>
            <rFont val="MS P ゴシック"/>
            <family val="3"/>
          </rPr>
          <t>施設整備中の費用を含む
土地取得費は算定できないこと</t>
        </r>
      </text>
    </comment>
    <comment ref="E33" authorId="0">
      <text>
        <r>
          <rPr>
            <b/>
            <sz val="9"/>
            <rFont val="MS P ゴシック"/>
            <family val="3"/>
          </rPr>
          <t>施設整備費に含まれない備品購入費を記入</t>
        </r>
      </text>
    </comment>
    <comment ref="E34" authorId="0">
      <text>
        <r>
          <rPr>
            <b/>
            <sz val="9"/>
            <rFont val="MS P ゴシック"/>
            <family val="3"/>
          </rPr>
          <t>オーナー賃料月額を総事業費の欄に記入</t>
        </r>
      </text>
    </comment>
    <comment ref="E35" authorId="0">
      <text>
        <r>
          <rPr>
            <b/>
            <sz val="9"/>
            <rFont val="MS P ゴシック"/>
            <family val="3"/>
          </rPr>
          <t>運営事業者が負担する備品購入費を記入</t>
        </r>
        <r>
          <rPr>
            <sz val="9"/>
            <rFont val="MS P ゴシック"/>
            <family val="3"/>
          </rPr>
          <t xml:space="preserve">
</t>
        </r>
      </text>
    </comment>
    <comment ref="C36" authorId="0">
      <text>
        <r>
          <rPr>
            <b/>
            <sz val="9"/>
            <rFont val="MS P ゴシック"/>
            <family val="3"/>
          </rPr>
          <t>家賃として徴収することが妥当な費用に限る</t>
        </r>
      </text>
    </comment>
    <comment ref="D37" authorId="0">
      <text>
        <r>
          <rPr>
            <b/>
            <sz val="10"/>
            <rFont val="MS P ゴシック"/>
            <family val="3"/>
          </rPr>
          <t>オーナー型の場合、オーナーが負担すべき建物・設備の修繕に係るものは除く</t>
        </r>
      </text>
    </comment>
    <comment ref="D38" authorId="0">
      <text>
        <r>
          <rPr>
            <b/>
            <sz val="10"/>
            <rFont val="MS P ゴシック"/>
            <family val="3"/>
          </rPr>
          <t>オーナー型の場合、オーナーが負担すべき備品に係るものは除く</t>
        </r>
      </text>
    </comment>
  </commentList>
</comments>
</file>

<file path=xl/comments23.xml><?xml version="1.0" encoding="utf-8"?>
<comments xmlns="http://schemas.openxmlformats.org/spreadsheetml/2006/main">
  <authors>
    <author>作成者</author>
  </authors>
  <commentList>
    <comment ref="H7" authorId="0">
      <text>
        <r>
          <rPr>
            <b/>
            <sz val="11"/>
            <rFont val="MS P ゴシック"/>
            <family val="3"/>
          </rPr>
          <t>都が定める基本額以内であること</t>
        </r>
      </text>
    </comment>
    <comment ref="C13" authorId="0">
      <text>
        <r>
          <rPr>
            <b/>
            <sz val="11"/>
            <rFont val="MS P ゴシック"/>
            <family val="3"/>
          </rPr>
          <t>生活費の積算合計額と都の上限額のいずれか低い方</t>
        </r>
      </text>
    </comment>
    <comment ref="C20" authorId="0">
      <text>
        <r>
          <rPr>
            <b/>
            <sz val="11"/>
            <rFont val="MS P ゴシック"/>
            <family val="3"/>
          </rPr>
          <t>冬季加算を徴収する場合に記載すること</t>
        </r>
      </text>
    </comment>
    <comment ref="C23" authorId="0">
      <text>
        <r>
          <rPr>
            <b/>
            <sz val="11"/>
            <rFont val="MS P ゴシック"/>
            <family val="3"/>
          </rPr>
          <t>生活保護受給者等でも入居可能な額とすること</t>
        </r>
      </text>
    </comment>
    <comment ref="J26" authorId="0">
      <text>
        <r>
          <rPr>
            <b/>
            <sz val="10"/>
            <rFont val="MS P ゴシック"/>
            <family val="3"/>
          </rPr>
          <t>耐用年数は、「補助事業等により取得し、又は効用の増加した財産の処分制限期間」（平成20年7月11日厚生労働省告示第384号）に準拠すること</t>
        </r>
      </text>
    </comment>
    <comment ref="L26" authorId="0">
      <text>
        <r>
          <rPr>
            <b/>
            <sz val="10"/>
            <rFont val="MS P ゴシック"/>
            <family val="3"/>
          </rPr>
          <t>耐用年数は、「補助事業等により取得し、又は効用の増加した財産の処分制限期間」（平成20年7月11日厚生労働省告示第384号）に準拠すること
備品の耐用年数は、整備する備品の平均的な年数を記入すること</t>
        </r>
      </text>
    </comment>
    <comment ref="J30" authorId="0">
      <text>
        <r>
          <rPr>
            <b/>
            <sz val="10"/>
            <rFont val="MS P ゴシック"/>
            <family val="3"/>
          </rPr>
          <t>施設整備、利子補給、開設準備経費等、施設の整備・開設に当たり受ける予定の公的補助をすべて記載すること</t>
        </r>
      </text>
    </comment>
    <comment ref="C31" authorId="0">
      <text>
        <r>
          <rPr>
            <b/>
            <sz val="11"/>
            <rFont val="MS P ゴシック"/>
            <family val="3"/>
          </rPr>
          <t>整備計画と一致させること</t>
        </r>
      </text>
    </comment>
    <comment ref="E31" authorId="0">
      <text>
        <r>
          <rPr>
            <b/>
            <sz val="10"/>
            <rFont val="MS P ゴシック"/>
            <family val="3"/>
          </rPr>
          <t>施設整備に係る工事において一体的に整備した備品整備に係る経費を含む</t>
        </r>
      </text>
    </comment>
    <comment ref="E32" authorId="0">
      <text>
        <r>
          <rPr>
            <b/>
            <sz val="10"/>
            <rFont val="MS P ゴシック"/>
            <family val="3"/>
          </rPr>
          <t>施設整備中の費用を含む
土地取得費は算定できないこと</t>
        </r>
      </text>
    </comment>
    <comment ref="E33" authorId="0">
      <text>
        <r>
          <rPr>
            <b/>
            <sz val="10"/>
            <rFont val="MS P ゴシック"/>
            <family val="3"/>
          </rPr>
          <t>施設整備費に含まれない備品購入費を記入</t>
        </r>
      </text>
    </comment>
    <comment ref="E34" authorId="0">
      <text>
        <r>
          <rPr>
            <b/>
            <sz val="10"/>
            <rFont val="MS P ゴシック"/>
            <family val="3"/>
          </rPr>
          <t>オーナー賃料月額を総事業費の欄に記入</t>
        </r>
      </text>
    </comment>
    <comment ref="E35" authorId="0">
      <text>
        <r>
          <rPr>
            <b/>
            <sz val="10"/>
            <rFont val="MS P ゴシック"/>
            <family val="3"/>
          </rPr>
          <t>運営事業者が負担する備品購入費を記入</t>
        </r>
      </text>
    </comment>
    <comment ref="C36" authorId="0">
      <text>
        <r>
          <rPr>
            <b/>
            <sz val="11"/>
            <rFont val="MS P ゴシック"/>
            <family val="3"/>
          </rPr>
          <t>家賃として徴収することが妥当な費用に限る</t>
        </r>
      </text>
    </comment>
    <comment ref="D37" authorId="0">
      <text>
        <r>
          <rPr>
            <b/>
            <sz val="10"/>
            <rFont val="MS P ゴシック"/>
            <family val="3"/>
          </rPr>
          <t>オーナー型の場合、オーナーが負担すべき建物・設備の修繕に係るものは除く</t>
        </r>
      </text>
    </comment>
    <comment ref="D38" authorId="0">
      <text>
        <r>
          <rPr>
            <b/>
            <sz val="10"/>
            <rFont val="MS P ゴシック"/>
            <family val="3"/>
          </rPr>
          <t>オーナー型の場合、オーナーが負担すべき備品に係るものは除く</t>
        </r>
      </text>
    </comment>
  </commentList>
</comments>
</file>

<file path=xl/comments3.xml><?xml version="1.0" encoding="utf-8"?>
<comments xmlns="http://schemas.openxmlformats.org/spreadsheetml/2006/main">
  <authors>
    <author>作成者</author>
  </authors>
  <commentList>
    <comment ref="G1" authorId="0">
      <text>
        <r>
          <rPr>
            <b/>
            <sz val="9"/>
            <rFont val="ＭＳ Ｐゴシック"/>
            <family val="3"/>
          </rPr>
          <t>各事項について、「別紙のとおり」とはせず、
本表に簡潔に記載すること</t>
        </r>
      </text>
    </comment>
    <comment ref="C13" authorId="0">
      <text>
        <r>
          <rPr>
            <b/>
            <sz val="9"/>
            <rFont val="MS P ゴシック"/>
            <family val="3"/>
          </rPr>
          <t>複数の都道府県にある場合は、都内の施設・事業所数を記載すること</t>
        </r>
      </text>
    </comment>
    <comment ref="C15" authorId="0">
      <text>
        <r>
          <rPr>
            <b/>
            <sz val="9"/>
            <rFont val="ＭＳ Ｐゴシック"/>
            <family val="3"/>
          </rPr>
          <t>都市型を運営している法人は、都市型の離職率を記入
都市型を初めて運営する法人は、都内他施設（ない場合は他県）の離職率を記入</t>
        </r>
      </text>
    </comment>
    <comment ref="G15" authorId="0">
      <text>
        <r>
          <rPr>
            <b/>
            <sz val="9"/>
            <rFont val="MS P ゴシック"/>
            <family val="3"/>
          </rPr>
          <t>離職率が３０％以上の場合は、その問題点・課題・改善策を記入すること</t>
        </r>
      </text>
    </comment>
    <comment ref="C17" authorId="0">
      <text>
        <r>
          <rPr>
            <b/>
            <sz val="9"/>
            <rFont val="ＭＳ Ｐゴシック"/>
            <family val="3"/>
          </rPr>
          <t>当該法人が運営する既存施設において、第三者評価を受審した実績を記入すること
（施設名、施設種別、直近の受審年度等）</t>
        </r>
      </text>
    </comment>
    <comment ref="B29" authorId="0">
      <text>
        <r>
          <rPr>
            <b/>
            <sz val="9"/>
            <rFont val="MS P ゴシック"/>
            <family val="3"/>
          </rPr>
          <t>区市の関与方法も記載すること</t>
        </r>
      </text>
    </comment>
    <comment ref="C32" authorId="0">
      <text>
        <r>
          <rPr>
            <b/>
            <sz val="9"/>
            <rFont val="MS P ゴシック"/>
            <family val="3"/>
          </rPr>
          <t>調理委託の内容、欠食時の対応等についても記載すること</t>
        </r>
      </text>
    </comment>
    <comment ref="C48" authorId="0">
      <text>
        <r>
          <rPr>
            <b/>
            <sz val="9"/>
            <rFont val="MS P ゴシック"/>
            <family val="3"/>
          </rPr>
          <t>常勤・非常勤別に、施設長、生活相談員、介護職員、事務員などの職種ごとの人数を記入すること</t>
        </r>
      </text>
    </comment>
    <comment ref="C50" authorId="0">
      <text>
        <r>
          <rPr>
            <b/>
            <sz val="9"/>
            <rFont val="ＭＳ Ｐゴシック"/>
            <family val="3"/>
          </rPr>
          <t>兼務を行う職員がいる場合にその内容を記入すること</t>
        </r>
      </text>
    </comment>
    <comment ref="L51" authorId="0">
      <text>
        <r>
          <rPr>
            <b/>
            <sz val="9"/>
            <rFont val="MS P ゴシック"/>
            <family val="3"/>
          </rPr>
          <t>施設長の資格要件を満たす資格、経歴について記入</t>
        </r>
      </text>
    </comment>
    <comment ref="B70" authorId="0">
      <text>
        <r>
          <rPr>
            <b/>
            <sz val="9"/>
            <rFont val="MS P ゴシック"/>
            <family val="3"/>
          </rPr>
          <t>施設運営上又は利用者処遇上の課題及び解決策を記載すること
※災害被害想定地域における整備上の対応策については①に記載すること</t>
        </r>
      </text>
    </comment>
    <comment ref="B72" authorId="0">
      <text>
        <r>
          <rPr>
            <b/>
            <sz val="9"/>
            <rFont val="ＭＳ Ｐゴシック"/>
            <family val="3"/>
          </rPr>
          <t>計画地の近隣の環境などについて記入すること
（交通の便や周囲の状況、医療施設や公共施設等があり生活に支障がないか等）</t>
        </r>
      </text>
    </comment>
  </commentList>
</comments>
</file>

<file path=xl/comments6.xml><?xml version="1.0" encoding="utf-8"?>
<comments xmlns="http://schemas.openxmlformats.org/spreadsheetml/2006/main">
  <authors>
    <author>作成者</author>
  </authors>
  <commentList>
    <comment ref="H1" authorId="0">
      <text>
        <r>
          <rPr>
            <b/>
            <sz val="9"/>
            <rFont val="ＭＳ Ｐゴシック"/>
            <family val="3"/>
          </rPr>
          <t>大田区
作成年月日を記入すること</t>
        </r>
      </text>
    </comment>
  </commentList>
</comments>
</file>

<file path=xl/comments8.xml><?xml version="1.0" encoding="utf-8"?>
<comments xmlns="http://schemas.openxmlformats.org/spreadsheetml/2006/main">
  <authors>
    <author>作成者</author>
  </authors>
  <commentList>
    <comment ref="E2" authorId="0">
      <text>
        <r>
          <rPr>
            <b/>
            <sz val="9"/>
            <rFont val="ＭＳ Ｐゴシック"/>
            <family val="3"/>
          </rPr>
          <t>大田区
作成年月日を記入すること</t>
        </r>
      </text>
    </comment>
  </commentList>
</comments>
</file>

<file path=xl/sharedStrings.xml><?xml version="1.0" encoding="utf-8"?>
<sst xmlns="http://schemas.openxmlformats.org/spreadsheetml/2006/main" count="1708" uniqueCount="767">
  <si>
    <t>　</t>
  </si>
  <si>
    <t>入所計画</t>
  </si>
  <si>
    <t>個室</t>
  </si>
  <si>
    <t>★</t>
  </si>
  <si>
    <t>職員の勤務の体制及び勤務形態一覧表（ローテーション表）</t>
  </si>
  <si>
    <t>施設名称（　　　　　　　　　　　　　　　　　　　　　　　　　　）</t>
  </si>
  <si>
    <t>月</t>
  </si>
  <si>
    <t>火</t>
  </si>
  <si>
    <t>水</t>
  </si>
  <si>
    <t>木</t>
  </si>
  <si>
    <t>金</t>
  </si>
  <si>
    <t>土</t>
  </si>
  <si>
    <t>日</t>
  </si>
  <si>
    <t>　申請する事業に係る職員全員（施設長や他事業との兼務職員を含む。）について、４週間分の勤務すべき時間数を記入してください。</t>
  </si>
  <si>
    <t>※当該事業所における勤務時間区分を記入してください。</t>
  </si>
  <si>
    <t>施設名称：</t>
  </si>
  <si>
    <t>運営事業者：　　　　　　　　　　　　　　　　　　</t>
  </si>
  <si>
    <t>％</t>
  </si>
  <si>
    <t>月額　　　円×　　名×１２ヵ月×稼働率</t>
  </si>
  <si>
    <t>利用者負担金収入（居室に係る光熱水費）</t>
  </si>
  <si>
    <t>日額　　円×定員×365日×稼働率</t>
  </si>
  <si>
    <t>土地建物賃借料</t>
  </si>
  <si>
    <t>２１年目</t>
  </si>
  <si>
    <t>２２年目</t>
  </si>
  <si>
    <t>２３年目</t>
  </si>
  <si>
    <t>２４年目</t>
  </si>
  <si>
    <t>２５年目</t>
  </si>
  <si>
    <t>２６年目</t>
  </si>
  <si>
    <t>２７年目</t>
  </si>
  <si>
    <t>２８年目</t>
  </si>
  <si>
    <t>２９年目</t>
  </si>
  <si>
    <t>30年目</t>
  </si>
  <si>
    <t>【入所者募集方法】</t>
  </si>
  <si>
    <t>【入所予定表】</t>
  </si>
  <si>
    <t>1週目</t>
  </si>
  <si>
    <t>2週目</t>
  </si>
  <si>
    <t>3週目</t>
  </si>
  <si>
    <t>4週目</t>
  </si>
  <si>
    <t>月計</t>
  </si>
  <si>
    <t>階</t>
  </si>
  <si>
    <t>小　計</t>
  </si>
  <si>
    <t>　</t>
  </si>
  <si>
    <t>※各週の入所予定数を入力し、満床となる月まで作成してください。</t>
  </si>
  <si>
    <t>都市型軽費老人ホーム収支見込シミュレーション</t>
  </si>
  <si>
    <t>（定員　　　　　名）</t>
  </si>
  <si>
    <t>（単位：円）</t>
  </si>
  <si>
    <t>１年目</t>
  </si>
  <si>
    <t>２年目</t>
  </si>
  <si>
    <t>３年目</t>
  </si>
  <si>
    <t>４年目</t>
  </si>
  <si>
    <t>５年目</t>
  </si>
  <si>
    <t>稼動年月</t>
  </si>
  <si>
    <t>稼動率</t>
  </si>
  <si>
    <t>【収　入】</t>
  </si>
  <si>
    <t>利用料収入（基本利用料）</t>
  </si>
  <si>
    <t>サービスの提供に要する費用
（運営費補助金＋本人徴収額）</t>
  </si>
  <si>
    <t>生活費</t>
  </si>
  <si>
    <t>居住に要する費用</t>
  </si>
  <si>
    <t>収 入 計　　　　　　　　　　　Ａ</t>
  </si>
  <si>
    <t>【支　出】</t>
  </si>
  <si>
    <t>人件費</t>
  </si>
  <si>
    <t>改定率　　　年　　　％増</t>
  </si>
  <si>
    <t>職員俸給</t>
  </si>
  <si>
    <t>職員諸手当</t>
  </si>
  <si>
    <t>法定福利費</t>
  </si>
  <si>
    <t>事務費</t>
  </si>
  <si>
    <t>福利厚生費</t>
  </si>
  <si>
    <t>旅費交通費</t>
  </si>
  <si>
    <t>消耗品費・事務経費</t>
  </si>
  <si>
    <t>光熱水費</t>
  </si>
  <si>
    <t>修繕費</t>
  </si>
  <si>
    <t>業務委託費</t>
  </si>
  <si>
    <t>雑費</t>
  </si>
  <si>
    <t>事業費</t>
  </si>
  <si>
    <t>給食費</t>
  </si>
  <si>
    <t>消耗器具備品費</t>
  </si>
  <si>
    <t>保健衛生費</t>
  </si>
  <si>
    <t>教養娯楽費</t>
  </si>
  <si>
    <t>日用品費</t>
  </si>
  <si>
    <t>借入金利息</t>
  </si>
  <si>
    <t>支 出 計　　　　　　　　　　　Ｂ</t>
  </si>
  <si>
    <t>減価償却前損益　Ｃ＝Ａ－Ｂ</t>
  </si>
  <si>
    <t>減価償却費　　　　　　　　 Ｄ</t>
  </si>
  <si>
    <t>減価償却後損益　Ｅ＝Ｃ－Ｄ</t>
  </si>
  <si>
    <t>税金関係　　　　　　       　Ｆ</t>
  </si>
  <si>
    <t>法人税、固定資産税等</t>
  </si>
  <si>
    <t>税引後損益　　　  Ｇ＝Ｅ－Ｆ</t>
  </si>
  <si>
    <t>借入金元金返済　    　　Ｈ</t>
  </si>
  <si>
    <t>余　剰　金　 　Ｉ＝Ｃ－Ｆ－Ｈ</t>
  </si>
  <si>
    <t>前年度繰越　　　　    　　Ｊ</t>
  </si>
  <si>
    <t>翌年度繰越金　　Ｋ＝Ｊ＋Ｉ</t>
  </si>
  <si>
    <t>６年目</t>
  </si>
  <si>
    <t>７年目</t>
  </si>
  <si>
    <t>８年目</t>
  </si>
  <si>
    <t>９年目</t>
  </si>
  <si>
    <t>１０年目</t>
  </si>
  <si>
    <t>１１年目</t>
  </si>
  <si>
    <t>１２年目</t>
  </si>
  <si>
    <t>１３年目</t>
  </si>
  <si>
    <t>１４年目</t>
  </si>
  <si>
    <t>１５年目</t>
  </si>
  <si>
    <t>１６年目</t>
  </si>
  <si>
    <t>１７年目</t>
  </si>
  <si>
    <t>１８年目</t>
  </si>
  <si>
    <t>１９年目</t>
  </si>
  <si>
    <t>２０年目</t>
  </si>
  <si>
    <t>（リストから選択）</t>
  </si>
  <si>
    <t>事　　業　　の　　概　　要</t>
  </si>
  <si>
    <t>補助区分</t>
  </si>
  <si>
    <t>整備主体</t>
  </si>
  <si>
    <t>整備予定地</t>
  </si>
  <si>
    <t>地番：</t>
  </si>
  <si>
    <t>住居表示：</t>
  </si>
  <si>
    <t>施設の名称</t>
  </si>
  <si>
    <t>利用定員</t>
  </si>
  <si>
    <t>施設の規模</t>
  </si>
  <si>
    <t>都市計画上の用途地域</t>
  </si>
  <si>
    <t>敷地の所有形態</t>
  </si>
  <si>
    <t>借地等の契約期間</t>
  </si>
  <si>
    <t>〔　更　新　〕</t>
  </si>
  <si>
    <t>土地所有者</t>
  </si>
  <si>
    <t>抵当権の有無</t>
  </si>
  <si>
    <t>土地の地目</t>
  </si>
  <si>
    <t>土地の現況</t>
  </si>
  <si>
    <t>建物の建築面積</t>
  </si>
  <si>
    <t>建物の延床面積</t>
  </si>
  <si>
    <t>建物の構造</t>
  </si>
  <si>
    <t>　　　　造　　　　階建</t>
  </si>
  <si>
    <t>耐火の有無</t>
  </si>
  <si>
    <t>（　　　階）</t>
  </si>
  <si>
    <t>建物所有者</t>
  </si>
  <si>
    <t>建物の所有形態</t>
  </si>
  <si>
    <t>建物賃借の契約期間</t>
  </si>
  <si>
    <t>名称</t>
  </si>
  <si>
    <t>設置主体</t>
  </si>
  <si>
    <t>運営主体</t>
  </si>
  <si>
    <t>　円</t>
  </si>
  <si>
    <t>施工計画</t>
  </si>
  <si>
    <t>契約年月日</t>
  </si>
  <si>
    <t>竣工年月日</t>
  </si>
  <si>
    <t>着工年月日</t>
  </si>
  <si>
    <t>事業開始年月日</t>
  </si>
  <si>
    <t>運営事業者</t>
  </si>
  <si>
    <t>法人所在地</t>
  </si>
  <si>
    <t>１　法人概要</t>
  </si>
  <si>
    <t>３　施設の運営、サービス提供の考え方と具体的な内容</t>
  </si>
  <si>
    <t>４　職員体制</t>
  </si>
  <si>
    <t>職員配置計画書</t>
  </si>
  <si>
    <t>定員</t>
  </si>
  <si>
    <t>室 別 面 積 表</t>
  </si>
  <si>
    <t>(単位：室／㎡）</t>
  </si>
  <si>
    <t>部門</t>
  </si>
  <si>
    <t>室　　名</t>
  </si>
  <si>
    <t>１階</t>
  </si>
  <si>
    <t>２階</t>
  </si>
  <si>
    <t>３階</t>
  </si>
  <si>
    <t>計</t>
  </si>
  <si>
    <t>注　意</t>
  </si>
  <si>
    <t>居室</t>
  </si>
  <si>
    <t>←　芯々面積</t>
  </si>
  <si>
    <t>←（内法面積）</t>
  </si>
  <si>
    <t>居室　小計</t>
  </si>
  <si>
    <t>※芯々面積を記入する。</t>
  </si>
  <si>
    <t>利用者共用・管理</t>
  </si>
  <si>
    <t>談話室</t>
  </si>
  <si>
    <t>娯楽室</t>
  </si>
  <si>
    <t>集会室</t>
  </si>
  <si>
    <t>食堂</t>
  </si>
  <si>
    <t>浴室</t>
  </si>
  <si>
    <t>洗面所</t>
  </si>
  <si>
    <t>便所</t>
  </si>
  <si>
    <t>調理室</t>
  </si>
  <si>
    <t>面談室</t>
  </si>
  <si>
    <t>洗濯室又は洗濯場</t>
  </si>
  <si>
    <t>宿直室</t>
  </si>
  <si>
    <t>事務室</t>
  </si>
  <si>
    <t>倉庫</t>
  </si>
  <si>
    <t>利用者共用・管理　小計</t>
  </si>
  <si>
    <t>その他</t>
  </si>
  <si>
    <t>附室・階段・エレベーター</t>
  </si>
  <si>
    <t>廊下・ホール</t>
  </si>
  <si>
    <t>その他　小計</t>
  </si>
  <si>
    <t>都市型軽費老人ホーム
専用面積　計</t>
  </si>
  <si>
    <t>○○
専用面積　計　</t>
  </si>
  <si>
    <t>※1</t>
  </si>
  <si>
    <t>△△
専用面積　計</t>
  </si>
  <si>
    <t>共用面積　計</t>
  </si>
  <si>
    <t>※2
※3</t>
  </si>
  <si>
    <t>合　　計</t>
  </si>
  <si>
    <t>←建物の延床面積</t>
  </si>
  <si>
    <t>※3　共用面積がある場合には（別紙）共用面積算出表により算出し、転記すること。</t>
  </si>
  <si>
    <t>（別紙）共 用 面 積 算 出 表</t>
  </si>
  <si>
    <t>(単位：㎡）</t>
  </si>
  <si>
    <t>区　　分</t>
  </si>
  <si>
    <t>都市型軽費
老人ホーム</t>
  </si>
  <si>
    <t>○○</t>
  </si>
  <si>
    <t>△△</t>
  </si>
  <si>
    <t>××</t>
  </si>
  <si>
    <t>□□</t>
  </si>
  <si>
    <t>専用面積</t>
  </si>
  <si>
    <t>共用面積
計</t>
  </si>
  <si>
    <t>内　　訳</t>
  </si>
  <si>
    <t>合　計</t>
  </si>
  <si>
    <t>面積割合</t>
  </si>
  <si>
    <t>特別養護
老人ホーム</t>
  </si>
  <si>
    <t>基準</t>
  </si>
  <si>
    <t>配置数</t>
  </si>
  <si>
    <t>常勤(人)</t>
  </si>
  <si>
    <t>非常勤(人)</t>
  </si>
  <si>
    <t>常勤換算後(人)</t>
  </si>
  <si>
    <t>施設長</t>
  </si>
  <si>
    <t>常勤１</t>
  </si>
  <si>
    <t>生活相談員</t>
  </si>
  <si>
    <t>常勤１以上</t>
  </si>
  <si>
    <t>介護職員</t>
  </si>
  <si>
    <t>常勤換算方法で1以上</t>
  </si>
  <si>
    <t>栄養士*</t>
  </si>
  <si>
    <t>1以上</t>
  </si>
  <si>
    <t>事務員**</t>
  </si>
  <si>
    <t>調理員***</t>
  </si>
  <si>
    <t>適当数</t>
  </si>
  <si>
    <t>合計</t>
  </si>
  <si>
    <t>※兼務する場合は（　）書きし、再掲すること。またどの職員が兼務するか明確にすること。</t>
  </si>
  <si>
    <t>*入所者に提供するサービスに支障がない都市型軽費老人ホームにあっては置かないことができる。</t>
  </si>
  <si>
    <t>**入所者に提供するサービスに支障がない場合は、置かないことができる。</t>
  </si>
  <si>
    <t>***調理業務の全部を委託する等の都市型軽費老人ホームにあっては置かないことができる。</t>
  </si>
  <si>
    <t>休</t>
  </si>
  <si>
    <t>職種</t>
  </si>
  <si>
    <t>勤務
形態</t>
  </si>
  <si>
    <t>氏名</t>
  </si>
  <si>
    <t>第１週</t>
  </si>
  <si>
    <t>第２週</t>
  </si>
  <si>
    <t>第３週</t>
  </si>
  <si>
    <t>第４週</t>
  </si>
  <si>
    <t>備考</t>
  </si>
  <si>
    <t>　備考欄に、兼務状況（兼務職種名等）を記入してください。</t>
  </si>
  <si>
    <t>勤務時間区分</t>
  </si>
  <si>
    <t>時間数</t>
  </si>
  <si>
    <t>時間数</t>
  </si>
  <si>
    <t>時間</t>
  </si>
  <si>
    <t>兼務
（生活相談員）</t>
  </si>
  <si>
    <t>事務員</t>
  </si>
  <si>
    <t>休</t>
  </si>
  <si>
    <t>用地費</t>
  </si>
  <si>
    <t>補助対象経費</t>
  </si>
  <si>
    <t>補助対象外経費</t>
  </si>
  <si>
    <t>借入金</t>
  </si>
  <si>
    <t>小計</t>
  </si>
  <si>
    <t>借入金償還計画一覧表</t>
  </si>
  <si>
    <t>□　新規借入分</t>
  </si>
  <si>
    <t>□　既存事業借入分</t>
  </si>
  <si>
    <t>□　合計（新規・既存）</t>
  </si>
  <si>
    <t>融資区分</t>
  </si>
  <si>
    <t>□　建築資金</t>
  </si>
  <si>
    <t>□　土地購入資金</t>
  </si>
  <si>
    <t>□　機械購入資金</t>
  </si>
  <si>
    <t>□　その他（　　　　　　　　　　　　　）</t>
  </si>
  <si>
    <t>□　合計</t>
  </si>
  <si>
    <t>（単位：千円）</t>
  </si>
  <si>
    <t>返済年数</t>
  </si>
  <si>
    <t>借入先</t>
  </si>
  <si>
    <t>合　　　　　　計</t>
  </si>
  <si>
    <t>借入金額</t>
  </si>
  <si>
    <t>千円</t>
  </si>
  <si>
    <t>利率</t>
  </si>
  <si>
    <t>年・月</t>
  </si>
  <si>
    <t>返済額計</t>
  </si>
  <si>
    <t>利息</t>
  </si>
  <si>
    <t>元金</t>
  </si>
  <si>
    <t>進捗率</t>
  </si>
  <si>
    <t>都市型軽費老人ホーム名：　　　　　　　　　　　　　　　　　　　</t>
  </si>
  <si>
    <t>項　　　　　目</t>
  </si>
  <si>
    <t>金　　額（円）</t>
  </si>
  <si>
    <t>備　　　　　考</t>
  </si>
  <si>
    <t>合　　　　　計</t>
  </si>
  <si>
    <t>（建ぺい率　　　　％＜　　　　％、容積率　　　　％＜　　　　％）</t>
  </si>
  <si>
    <t>都市型軽費老人ホーム部分の延床面積</t>
  </si>
  <si>
    <t>（うち都市型軽費老人ホーム）</t>
  </si>
  <si>
    <r>
      <t xml:space="preserve">併設事業所
</t>
    </r>
    <r>
      <rPr>
        <sz val="9"/>
        <color indexed="8"/>
        <rFont val="ＭＳ Ｐ明朝"/>
        <family val="1"/>
      </rPr>
      <t>（別紙可）</t>
    </r>
  </si>
  <si>
    <t>改定率　　　年　　　％増</t>
  </si>
  <si>
    <t>賃借料（リース料）</t>
  </si>
  <si>
    <t>つなぎ融資の有無</t>
  </si>
  <si>
    <t>収支見込シミュレーション（オーナー）</t>
  </si>
  <si>
    <t>整備事業者：　　　　　　　　　　　　　　　　　　</t>
  </si>
  <si>
    <t>賃借料</t>
  </si>
  <si>
    <t>月額　　万円×１２ヵ月</t>
  </si>
  <si>
    <t>保険料</t>
  </si>
  <si>
    <t>(単位：㎡）</t>
  </si>
  <si>
    <t>4週の合計</t>
  </si>
  <si>
    <t>週平均の勤務時間</t>
  </si>
  <si>
    <t>常勤換算後の人数</t>
  </si>
  <si>
    <t>備　考</t>
  </si>
  <si>
    <r>
      <t>　下表を使い、勤務時間ごとに区分して番号を付し、その番号を記入してください。なお、夜間及び深夜の時間帯の勤務については、「★」または「●」を記（してください。
　</t>
    </r>
    <r>
      <rPr>
        <b/>
        <sz val="9.5"/>
        <rFont val="ＭＳ Ｐゴシック"/>
        <family val="3"/>
      </rPr>
      <t>★：夜勤　●：宿直 　</t>
    </r>
    <r>
      <rPr>
        <sz val="9.5"/>
        <rFont val="ＭＳ Ｐゴシック"/>
        <family val="3"/>
      </rPr>
      <t>（２暦日にまたがる勤務の場合は、始期の属する日に「★」または「●」、終期の属する日に「明」または「－」を記入）</t>
    </r>
  </si>
  <si>
    <t xml:space="preserve">3
</t>
  </si>
  <si>
    <r>
      <t>　職種ごとに下記の勤務形態の区分の順にまとめて記載してください。
　</t>
    </r>
    <r>
      <rPr>
        <b/>
        <sz val="9.5"/>
        <rFont val="ＭＳ Ｐゴシック"/>
        <family val="3"/>
      </rPr>
      <t>勤務形態の区分　Ａ：常勤で専従　Ｂ：常勤で兼務　Ｃ：常勤以外で専従　Ｄ：常勤以外で兼務</t>
    </r>
  </si>
  <si>
    <r>
      <t>　</t>
    </r>
    <r>
      <rPr>
        <u val="single"/>
        <sz val="9.5"/>
        <rFont val="ＭＳ Ｐゴシック"/>
        <family val="3"/>
      </rPr>
      <t>介護職員については、</t>
    </r>
    <r>
      <rPr>
        <sz val="9.5"/>
        <rFont val="ＭＳ Ｐゴシック"/>
        <family val="3"/>
      </rPr>
      <t>Ａ～Ｄの「週平均の勤務時間」をすべて足し、常勤の従業者が週に勤務すべき時間数で割って、「常勤換算後の人数」を算出してください。
　算出にあたっては、小数点以下第２位を切り捨ててください。</t>
    </r>
  </si>
  <si>
    <t>①</t>
  </si>
  <si>
    <t>④</t>
  </si>
  <si>
    <t>⑦</t>
  </si>
  <si>
    <t>⑩</t>
  </si>
  <si>
    <t>②</t>
  </si>
  <si>
    <t>⑤</t>
  </si>
  <si>
    <t>⑧</t>
  </si>
  <si>
    <t>★</t>
  </si>
  <si>
    <t>③</t>
  </si>
  <si>
    <t>⑥</t>
  </si>
  <si>
    <t>⑨</t>
  </si>
  <si>
    <t>●</t>
  </si>
  <si>
    <t>施設長の
氏名を記入</t>
  </si>
  <si>
    <t>Ａ</t>
  </si>
  <si>
    <t>③</t>
  </si>
  <si>
    <t>明</t>
  </si>
  <si>
    <t>休</t>
  </si>
  <si>
    <t>夜勤専従</t>
  </si>
  <si>
    <t>開設前</t>
  </si>
  <si>
    <t>令和　　年　　月　　日</t>
  </si>
  <si>
    <t>令和　年　月　日</t>
  </si>
  <si>
    <t>令和　年　月　日</t>
  </si>
  <si>
    <t>令和　　年　月　日</t>
  </si>
  <si>
    <t>令和　年　月～</t>
  </si>
  <si>
    <t>都市型軽費老人ホーム整備事業補助金所要額調書</t>
  </si>
  <si>
    <t>整備主体：</t>
  </si>
  <si>
    <t>施 設 名：</t>
  </si>
  <si>
    <t>区市名：</t>
  </si>
  <si>
    <t>補助区分
（注）1</t>
  </si>
  <si>
    <t>年度</t>
  </si>
  <si>
    <t>出来高
（％）</t>
  </si>
  <si>
    <t>総事業費
Ａ</t>
  </si>
  <si>
    <t xml:space="preserve">寄付金その他
の収入
Ｂ
</t>
  </si>
  <si>
    <t>差引額
Ｃ＝Ａ－Ｂ</t>
  </si>
  <si>
    <r>
      <t>施設設置者の補助対象経費支出（予定）額</t>
    </r>
    <r>
      <rPr>
        <sz val="12"/>
        <rFont val="ＭＳ Ｐゴシック"/>
        <family val="3"/>
      </rPr>
      <t xml:space="preserve">　
Ｄ
</t>
    </r>
  </si>
  <si>
    <r>
      <t xml:space="preserve">対象経費の
実支出額
Ｅ
</t>
    </r>
    <r>
      <rPr>
        <sz val="8"/>
        <rFont val="ＭＳ Ｐゴシック"/>
        <family val="3"/>
      </rPr>
      <t>（Ｃ，Ｄのうち少ない額）</t>
    </r>
  </si>
  <si>
    <t>定員
Ｆ</t>
  </si>
  <si>
    <t>都市型経費老人ホーム
整備費補助事業</t>
  </si>
  <si>
    <t>区市補助
（予定）額
Ｉ（注）5</t>
  </si>
  <si>
    <r>
      <t xml:space="preserve">
補助金所要額
J（注）3、4
</t>
    </r>
    <r>
      <rPr>
        <sz val="9"/>
        <rFont val="ＭＳ Ｐゴシック"/>
        <family val="3"/>
      </rPr>
      <t>（Ｅ､Ｈ､Ｉのうち少ない額）</t>
    </r>
  </si>
  <si>
    <t>都補助単価
Ｇ（注）2</t>
  </si>
  <si>
    <t>都補助基本額
Ｈ（Ｆ×Ｇ）</t>
  </si>
  <si>
    <t>ン</t>
  </si>
  <si>
    <t>整備区分</t>
  </si>
  <si>
    <t>併設加算対象施設</t>
  </si>
  <si>
    <t>各年度
の合計</t>
  </si>
  <si>
    <t>【施設整備費以外の補助金の交付予定】</t>
  </si>
  <si>
    <t>交付予定の有無</t>
  </si>
  <si>
    <t>交付見込額（円）</t>
  </si>
  <si>
    <t>定期借地権利用による整備促進特別対策事業補助金</t>
  </si>
  <si>
    <t>介護施設等の施設開設準備経費等支援事業補助金</t>
  </si>
  <si>
    <t>その他　（　　　　　　　　　　　　　　　　　　　　　　　　）</t>
  </si>
  <si>
    <t>（注）　1　補助区分には、事業者創設型、事業者改修型、オーナー創設型、オーナー改修型のいずれか及び補助要綱別表３に掲げる併設加算対象施設の有無を記入すること。</t>
  </si>
  <si>
    <t>　　　　２　Ｇ欄には、協議年度の都補助要綱に定める補助額(高騰加算を含む。）を記入すること。</t>
  </si>
  <si>
    <t>　　　　３　J欄には、Ｅ欄、Ｈ欄，Ｉ欄の金額を比較して少ない額を記入すること。</t>
  </si>
  <si>
    <t>　　　　４　J欄は、1,000円未満の端数は切り捨てて記入すること。</t>
  </si>
  <si>
    <t>補助額</t>
  </si>
  <si>
    <t>高騰加算</t>
  </si>
  <si>
    <t>併設無合計</t>
  </si>
  <si>
    <t>併設有合計</t>
  </si>
  <si>
    <t>事業者創設型</t>
  </si>
  <si>
    <t>事業者改修型</t>
  </si>
  <si>
    <t>オーナー創設型</t>
  </si>
  <si>
    <t>オーナー改修型</t>
  </si>
  <si>
    <t>併設加算</t>
  </si>
  <si>
    <t>着工年度</t>
  </si>
  <si>
    <t>その他補助</t>
  </si>
  <si>
    <t>有</t>
  </si>
  <si>
    <t>無</t>
  </si>
  <si>
    <t>大田区</t>
  </si>
  <si>
    <t>事　業　計　画　書　（ 施 設 整 備 ）</t>
  </si>
  <si>
    <t>人</t>
  </si>
  <si>
    <t>最寄駅：</t>
  </si>
  <si>
    <t>　　　　　　　　　　　　線　　　　　　　　　　駅下車　　　徒歩　　　　　　　　分</t>
  </si>
  <si>
    <t>敷地面積</t>
  </si>
  <si>
    <t>㎡</t>
  </si>
  <si>
    <t>(法定)　　　　　　　　　　　　　　（法定）</t>
  </si>
  <si>
    <t>令和　　年　　月　　日</t>
  </si>
  <si>
    <t>～</t>
  </si>
  <si>
    <t>令和　　年　　月　　日</t>
  </si>
  <si>
    <t>　（　　　　年間）　　　　　　　　　　　　</t>
  </si>
  <si>
    <t>　「有」の場合：抵当権登録抹消時期</t>
  </si>
  <si>
    <t>　「その他」の場合　：　地　目</t>
  </si>
  <si>
    <t>　「その他」の場合　：　現　況</t>
  </si>
  <si>
    <t>㎡</t>
  </si>
  <si>
    <t>㎡</t>
  </si>
  <si>
    <t>スプリンクラー</t>
  </si>
  <si>
    <t>自動火災報知設備</t>
  </si>
  <si>
    <t>消防機関へ通報する
火災通報設備</t>
  </si>
  <si>
    <t>～</t>
  </si>
  <si>
    <t>　（　　　　年間）　　　　　　　　　　　　</t>
  </si>
  <si>
    <t>種別</t>
  </si>
  <si>
    <t>都市型軽費老人
ホーム整備費</t>
  </si>
  <si>
    <t>総額</t>
  </si>
  <si>
    <t>初年度</t>
  </si>
  <si>
    <t>　　　年度　　　　％</t>
  </si>
  <si>
    <t>うち初年度整備費</t>
  </si>
  <si>
    <t>次年度以降</t>
  </si>
  <si>
    <t>　年度　　％、　　年度　　％</t>
  </si>
  <si>
    <t>令和　　　年　　　月　　　日</t>
  </si>
  <si>
    <t>立　地　の　妥　当　性</t>
  </si>
  <si>
    <t>災害レッドゾーン（都市計画法第33条第1項第8号）の該当状況</t>
  </si>
  <si>
    <t>※「該当する」場合は、下記のうち該当するもの選択</t>
  </si>
  <si>
    <t>その他災害による被害が想定される区域の該当状況</t>
  </si>
  <si>
    <t>※「該当する」場合は、該当するものを選択し、安全確保・避難に係る対策を記載</t>
  </si>
  <si>
    <t>浸水想定区域等における想定浸水深</t>
  </si>
  <si>
    <t>ｍ</t>
  </si>
  <si>
    <t>その他の内容</t>
  </si>
  <si>
    <r>
      <t>安全確保や避難に係る対策（</t>
    </r>
    <r>
      <rPr>
        <sz val="10"/>
        <rFont val="ＭＳ Ｐ明朝"/>
        <family val="1"/>
      </rPr>
      <t>設計上の工夫、設備、避難方針等）</t>
    </r>
  </si>
  <si>
    <t>事　業　計　画　書　（ 施 設 運 営 ）</t>
  </si>
  <si>
    <t>所在区市</t>
  </si>
  <si>
    <t>法人名称</t>
  </si>
  <si>
    <t>代表者職氏名</t>
  </si>
  <si>
    <t>役　員　等</t>
  </si>
  <si>
    <t>監事・監査役</t>
  </si>
  <si>
    <t>職　員　数</t>
  </si>
  <si>
    <t>（ 内 訳 ）</t>
  </si>
  <si>
    <t>常勤職員</t>
  </si>
  <si>
    <t>非常勤職員</t>
  </si>
  <si>
    <t xml:space="preserve">(1)
</t>
  </si>
  <si>
    <t>法人の経営・運営に関する理念</t>
  </si>
  <si>
    <t>(2)</t>
  </si>
  <si>
    <t>法人の沿革</t>
  </si>
  <si>
    <t xml:space="preserve">(3)
</t>
  </si>
  <si>
    <t>既存施設
・事業所</t>
  </si>
  <si>
    <r>
      <rPr>
        <sz val="10"/>
        <color indexed="8"/>
        <rFont val="ＭＳ Ｐ明朝"/>
        <family val="1"/>
      </rPr>
      <t>施設・事業所数</t>
    </r>
    <r>
      <rPr>
        <sz val="8"/>
        <color indexed="8"/>
        <rFont val="ＭＳ Ｐ明朝"/>
        <family val="1"/>
      </rPr>
      <t>　</t>
    </r>
  </si>
  <si>
    <t>離職率</t>
  </si>
  <si>
    <r>
      <rPr>
        <sz val="8"/>
        <color indexed="8"/>
        <rFont val="ＭＳ Ｐ明朝"/>
        <family val="1"/>
      </rPr>
      <t>［３０％超の場合］</t>
    </r>
    <r>
      <rPr>
        <sz val="11"/>
        <color indexed="8"/>
        <rFont val="ＭＳ Ｐ明朝"/>
        <family val="1"/>
      </rPr>
      <t xml:space="preserve">
課題・改善策</t>
    </r>
  </si>
  <si>
    <t>％</t>
  </si>
  <si>
    <t>第三者評価
受審状況</t>
  </si>
  <si>
    <t>(1)</t>
  </si>
  <si>
    <t>入所対象者</t>
  </si>
  <si>
    <t>(2)</t>
  </si>
  <si>
    <r>
      <t>入居時の要件</t>
    </r>
    <r>
      <rPr>
        <sz val="9"/>
        <color indexed="8"/>
        <rFont val="ＭＳ Ｐ明朝"/>
        <family val="1"/>
      </rPr>
      <t>（介護度等）</t>
    </r>
  </si>
  <si>
    <t>(3)</t>
  </si>
  <si>
    <t>入居者決定の方法</t>
  </si>
  <si>
    <t>(4)</t>
  </si>
  <si>
    <t>食事</t>
  </si>
  <si>
    <t>時間帯</t>
  </si>
  <si>
    <t>朝食 ： 　時　分 ～　時　分</t>
  </si>
  <si>
    <t>昼食 ： 　時　分 ～　時　分</t>
  </si>
  <si>
    <t>夕食 ：  　時　分 ～　時　分</t>
  </si>
  <si>
    <t>調理</t>
  </si>
  <si>
    <t>（リストから選択）</t>
  </si>
  <si>
    <t>提供方法等</t>
  </si>
  <si>
    <t>(5)</t>
  </si>
  <si>
    <t>入浴</t>
  </si>
  <si>
    <t>浴室の数</t>
  </si>
  <si>
    <t>か所</t>
  </si>
  <si>
    <t>入浴時間帯</t>
  </si>
  <si>
    <t xml:space="preserve"> 　時　分 ～　時　分</t>
  </si>
  <si>
    <t>入浴回数</t>
  </si>
  <si>
    <r>
      <t>入浴時間/回</t>
    </r>
    <r>
      <rPr>
        <sz val="10"/>
        <rFont val="ＭＳ Ｐゴシック"/>
        <family val="3"/>
      </rPr>
      <t>（目安）</t>
    </r>
  </si>
  <si>
    <t>分</t>
  </si>
  <si>
    <t>入浴準備の方法等</t>
  </si>
  <si>
    <t xml:space="preserve">(5)
</t>
  </si>
  <si>
    <t>相談</t>
  </si>
  <si>
    <t>見守り</t>
  </si>
  <si>
    <t>(1)</t>
  </si>
  <si>
    <t>採用方針及び方法</t>
  </si>
  <si>
    <t>職員数</t>
  </si>
  <si>
    <t>職種・人数</t>
  </si>
  <si>
    <t>　兼務状況</t>
  </si>
  <si>
    <t>施設長予定者</t>
  </si>
  <si>
    <t>生年月日</t>
  </si>
  <si>
    <t xml:space="preserve">資格等 </t>
  </si>
  <si>
    <t>(4)</t>
  </si>
  <si>
    <t>夜間体制</t>
  </si>
  <si>
    <t>職員配置</t>
  </si>
  <si>
    <t>勤務形態</t>
  </si>
  <si>
    <t>夜間配置人数</t>
  </si>
  <si>
    <t>夜間時間帯</t>
  </si>
  <si>
    <t>待機場所</t>
  </si>
  <si>
    <t>夜間の業務
及び対応</t>
  </si>
  <si>
    <t>５　災害等非常時対応</t>
  </si>
  <si>
    <t>６　協力医療機関</t>
  </si>
  <si>
    <t>７　地域連携</t>
  </si>
  <si>
    <t>地域福祉サービス（他施設、事業所）との連携</t>
  </si>
  <si>
    <t>地域住民との連携</t>
  </si>
  <si>
    <t>８　課題及び具体的な解決策、工夫した点</t>
  </si>
  <si>
    <t>建物構造等</t>
  </si>
  <si>
    <t>環境面</t>
  </si>
  <si>
    <t>９　利用料等</t>
  </si>
  <si>
    <t>月額</t>
  </si>
  <si>
    <r>
      <t>サービスの提供に要する
費用</t>
    </r>
    <r>
      <rPr>
        <sz val="8"/>
        <color indexed="8"/>
        <rFont val="ＭＳ Ｐ明朝"/>
        <family val="1"/>
      </rPr>
      <t>(自己負担分）</t>
    </r>
  </si>
  <si>
    <t>円/月</t>
  </si>
  <si>
    <t>（冬季加算額：</t>
  </si>
  <si>
    <t>円/月　）</t>
  </si>
  <si>
    <r>
      <t>居室に係る光熱水費</t>
    </r>
    <r>
      <rPr>
        <sz val="9"/>
        <color indexed="8"/>
        <rFont val="ＭＳ Ｐ明朝"/>
        <family val="1"/>
      </rPr>
      <t>（実費）</t>
    </r>
  </si>
  <si>
    <r>
      <t xml:space="preserve">その他
</t>
    </r>
    <r>
      <rPr>
        <sz val="8"/>
        <color indexed="8"/>
        <rFont val="ＭＳ Ｐ明朝"/>
        <family val="1"/>
      </rPr>
      <t>（規則第6号に該当するもの）</t>
    </r>
  </si>
  <si>
    <r>
      <rPr>
        <sz val="9"/>
        <color indexed="8"/>
        <rFont val="ＭＳ Ｐ明朝"/>
        <family val="1"/>
      </rPr>
      <t>［150万円以下の場合］</t>
    </r>
    <r>
      <rPr>
        <b/>
        <sz val="10"/>
        <color indexed="8"/>
        <rFont val="ＭＳ Ｐ明朝"/>
        <family val="1"/>
      </rPr>
      <t xml:space="preserve">
合　計</t>
    </r>
  </si>
  <si>
    <t>その他の費用徴収</t>
  </si>
  <si>
    <t>その他サ
ービスの提供内容</t>
  </si>
  <si>
    <t>施設で調理</t>
  </si>
  <si>
    <t>調理委託（一部）</t>
  </si>
  <si>
    <t>調理委託（全部）</t>
  </si>
  <si>
    <t>概ね毎日可能</t>
  </si>
  <si>
    <t>2日に1回可能</t>
  </si>
  <si>
    <t>夜勤</t>
  </si>
  <si>
    <t>宿直</t>
  </si>
  <si>
    <t>(単位：室／㎡）</t>
  </si>
  <si>
    <t>個室</t>
  </si>
  <si>
    <t>　</t>
  </si>
  <si>
    <t>個室</t>
  </si>
  <si>
    <t>個室</t>
  </si>
  <si>
    <t>個室</t>
  </si>
  <si>
    <t>個室</t>
  </si>
  <si>
    <t>利用者共用・管理</t>
  </si>
  <si>
    <t>ＰＳ・ＤＳ・ＥＰＳ</t>
  </si>
  <si>
    <t>　</t>
  </si>
  <si>
    <t>ＰＳ・ＤＳ・ＥＰＳ</t>
  </si>
  <si>
    <t>※1</t>
  </si>
  <si>
    <r>
      <t xml:space="preserve">(1)
</t>
    </r>
    <r>
      <rPr>
        <sz val="10"/>
        <rFont val="ＭＳ Ｐゴシック"/>
        <family val="3"/>
      </rPr>
      <t>生活相談員兼務</t>
    </r>
  </si>
  <si>
    <r>
      <t xml:space="preserve">(1)
</t>
    </r>
    <r>
      <rPr>
        <sz val="10"/>
        <rFont val="ＭＳ Ｐゴシック"/>
        <family val="3"/>
      </rPr>
      <t>施設長兼務</t>
    </r>
  </si>
  <si>
    <t>B</t>
  </si>
  <si>
    <t>②</t>
  </si>
  <si>
    <t>②</t>
  </si>
  <si>
    <t>②</t>
  </si>
  <si>
    <t>②</t>
  </si>
  <si>
    <t>②</t>
  </si>
  <si>
    <t>休</t>
  </si>
  <si>
    <t>②</t>
  </si>
  <si>
    <t>休</t>
  </si>
  <si>
    <t>Ａ</t>
  </si>
  <si>
    <t>①</t>
  </si>
  <si>
    <t>①</t>
  </si>
  <si>
    <t>①</t>
  </si>
  <si>
    <t>①</t>
  </si>
  <si>
    <t>C</t>
  </si>
  <si>
    <t>C</t>
  </si>
  <si>
    <t>Ａ</t>
  </si>
  <si>
    <t>②</t>
  </si>
  <si>
    <t>②</t>
  </si>
  <si>
    <t>休</t>
  </si>
  <si>
    <t>休</t>
  </si>
  <si>
    <t>②</t>
  </si>
  <si>
    <t xml:space="preserve">3
</t>
  </si>
  <si>
    <t>7：00～16：00</t>
  </si>
  <si>
    <t>④</t>
  </si>
  <si>
    <t>⑦</t>
  </si>
  <si>
    <t>⑩</t>
  </si>
  <si>
    <t>②</t>
  </si>
  <si>
    <t>8：30～17：30</t>
  </si>
  <si>
    <t>⑤</t>
  </si>
  <si>
    <t>⑧</t>
  </si>
  <si>
    <t>★</t>
  </si>
  <si>
    <t>15：00～9：00</t>
  </si>
  <si>
    <t>③</t>
  </si>
  <si>
    <t>12：00～21：00</t>
  </si>
  <si>
    <t>⑥</t>
  </si>
  <si>
    <t>⑨</t>
  </si>
  <si>
    <t>●</t>
  </si>
  <si>
    <t>１年目
（開設前）</t>
  </si>
  <si>
    <t>１年目
（開設後）</t>
  </si>
  <si>
    <t>１年目
（計）</t>
  </si>
  <si>
    <t>令和　年　月～</t>
  </si>
  <si>
    <t>―</t>
  </si>
  <si>
    <t>令和　年　月～</t>
  </si>
  <si>
    <t>％</t>
  </si>
  <si>
    <t>％</t>
  </si>
  <si>
    <t>資　　　金　　　計　　　画</t>
  </si>
  <si>
    <t>施設名</t>
  </si>
  <si>
    <t>事業者名</t>
  </si>
  <si>
    <t>1　支出（見込）額</t>
  </si>
  <si>
    <t>整備費</t>
  </si>
  <si>
    <t>用地取得費（諸経費を含む）</t>
  </si>
  <si>
    <t>賃貸料（施設開設前に係る費用に係る）</t>
  </si>
  <si>
    <t>施設
整備費</t>
  </si>
  <si>
    <t>整備費　計</t>
  </si>
  <si>
    <t>開設準備経費（開設前の人件費、備品購入費、賃借料等）</t>
  </si>
  <si>
    <t>運営費（3か月分）</t>
  </si>
  <si>
    <t>法人事務費　</t>
  </si>
  <si>
    <t>合　　計</t>
  </si>
  <si>
    <t>２　資金調達内訳</t>
  </si>
  <si>
    <t>補助金</t>
  </si>
  <si>
    <t>定期借地権一時金の補助</t>
  </si>
  <si>
    <t>その他</t>
  </si>
  <si>
    <t>（　　　　　）</t>
  </si>
  <si>
    <t>自己資金</t>
  </si>
  <si>
    <t>その他　　　　　　　　　　　　　　　　</t>
  </si>
  <si>
    <t>（　　　　　　　　　）</t>
  </si>
  <si>
    <t>都市型軽費老人ホーム整備費補助</t>
  </si>
  <si>
    <t>開設準備
経費</t>
  </si>
  <si>
    <t>開設準備経費等支援事業補助</t>
  </si>
  <si>
    <t>開設準備経費　計</t>
  </si>
  <si>
    <t>運営費
(3か月分）</t>
  </si>
  <si>
    <t>運営費　計</t>
  </si>
  <si>
    <t>法人事務費</t>
  </si>
  <si>
    <t>法人事務費　計</t>
  </si>
  <si>
    <t>再掲</t>
  </si>
  <si>
    <t>資金調達内訳</t>
  </si>
  <si>
    <t>補助金収入</t>
  </si>
  <si>
    <t>借入金</t>
  </si>
  <si>
    <t>自己資金</t>
  </si>
  <si>
    <t>その他(寄付金等）</t>
  </si>
  <si>
    <t>（リストから選択）</t>
  </si>
  <si>
    <t>つなぎ融資「有」の場合の借入金額</t>
  </si>
  <si>
    <t>有</t>
  </si>
  <si>
    <t>無</t>
  </si>
  <si>
    <t>資　　　金　　　計　　　画</t>
  </si>
  <si>
    <t>施設種別</t>
  </si>
  <si>
    <t>全体（合計）</t>
  </si>
  <si>
    <t>都市型軽費老人ホーム</t>
  </si>
  <si>
    <t>施設名</t>
  </si>
  <si>
    <t>１　支出見込額</t>
  </si>
  <si>
    <t>２　資金調達内訳</t>
  </si>
  <si>
    <t>（　　　　　）</t>
  </si>
  <si>
    <t>（　　　　　　　　　）</t>
  </si>
  <si>
    <t>（　　　　　　　　　）</t>
  </si>
  <si>
    <t>（　　　　　　　　　）</t>
  </si>
  <si>
    <t>事業者名</t>
  </si>
  <si>
    <t>事業種別（又は合計）</t>
  </si>
  <si>
    <t>％</t>
  </si>
  <si>
    <t>令和○年○月～令和○年○月</t>
  </si>
  <si>
    <t>工事費・備品費等内訳表</t>
  </si>
  <si>
    <t>都市型軽費老人ホーム　月額利用料等算定表</t>
  </si>
  <si>
    <t>施設名称</t>
  </si>
  <si>
    <t>運営事業者</t>
  </si>
  <si>
    <t>サービス提供に要する費用上限</t>
  </si>
  <si>
    <t>１ サービス提供に要する費用</t>
  </si>
  <si>
    <t>特別区</t>
  </si>
  <si>
    <t>地区区分</t>
  </si>
  <si>
    <t>都が定める基本額</t>
  </si>
  <si>
    <t>事業者が定める額</t>
  </si>
  <si>
    <t>武蔵野市</t>
  </si>
  <si>
    <t>円</t>
  </si>
  <si>
    <t>三鷹市</t>
  </si>
  <si>
    <t>ー</t>
  </si>
  <si>
    <t>２　生活費</t>
  </si>
  <si>
    <t>利用者負担額
（月額）</t>
  </si>
  <si>
    <t>生活費の積算</t>
  </si>
  <si>
    <t>内容</t>
  </si>
  <si>
    <t>一人あたり月額</t>
  </si>
  <si>
    <t>積算内訳</t>
  </si>
  <si>
    <t>生活費上限</t>
  </si>
  <si>
    <t>食材費</t>
  </si>
  <si>
    <t>甲地</t>
  </si>
  <si>
    <t>共用部分の光熱水費</t>
  </si>
  <si>
    <r>
      <t xml:space="preserve">共用部分の維持管理費
</t>
    </r>
    <r>
      <rPr>
        <sz val="8"/>
        <color indexed="8"/>
        <rFont val="ＭＳ Ｐゴシック"/>
        <family val="3"/>
      </rPr>
      <t>（共用の日用品費等）</t>
    </r>
  </si>
  <si>
    <t>その他</t>
  </si>
  <si>
    <t>合計</t>
  </si>
  <si>
    <t>※共用部分の維持管理費のうち建物設備に関するものは、「居住に要する費用」に計上すること。</t>
  </si>
  <si>
    <t>冬季加算上限</t>
  </si>
  <si>
    <r>
      <t xml:space="preserve">冬季加算額
</t>
    </r>
    <r>
      <rPr>
        <b/>
        <sz val="10"/>
        <color indexed="8"/>
        <rFont val="ＭＳ Ｐゴシック"/>
        <family val="3"/>
      </rPr>
      <t>(11～3月・月額）</t>
    </r>
  </si>
  <si>
    <t>３ 居住に要する費用</t>
  </si>
  <si>
    <t>居住に要する費用
(月額）</t>
  </si>
  <si>
    <t>＜算定条件）</t>
  </si>
  <si>
    <t>整備類型</t>
  </si>
  <si>
    <t>定員</t>
  </si>
  <si>
    <t>人</t>
  </si>
  <si>
    <t>稼働率</t>
  </si>
  <si>
    <t>％</t>
  </si>
  <si>
    <t>施設耐用年数</t>
  </si>
  <si>
    <t>年</t>
  </si>
  <si>
    <t>備品耐用年数</t>
  </si>
  <si>
    <t>事業者整備型</t>
  </si>
  <si>
    <t>※　稼働率については、収支シミュレーションの平均値（90%を下回る場合は90%）とし、備品耐用年数については、概ねの平均年数を記載すること。</t>
  </si>
  <si>
    <t>オーナー整備型</t>
  </si>
  <si>
    <t>＜算定根拠＞</t>
  </si>
  <si>
    <t>項　目</t>
  </si>
  <si>
    <t>1人あたり月額</t>
  </si>
  <si>
    <t>居住に要する費用の積算内訳</t>
  </si>
  <si>
    <t>総事業費</t>
  </si>
  <si>
    <t>利息総額</t>
  </si>
  <si>
    <t>補助総額</t>
  </si>
  <si>
    <t>備考</t>
  </si>
  <si>
    <t>整備費関係</t>
  </si>
  <si>
    <t>事業者
整備型</t>
  </si>
  <si>
    <t xml:space="preserve">施設整備費 </t>
  </si>
  <si>
    <t xml:space="preserve">土地賃借料 </t>
  </si>
  <si>
    <t>備品購入費</t>
  </si>
  <si>
    <t>オーナー型</t>
  </si>
  <si>
    <t xml:space="preserve">土地・建物賃借料 </t>
  </si>
  <si>
    <t>維持管理費等</t>
  </si>
  <si>
    <t>建物・設備管理委託費</t>
  </si>
  <si>
    <t>修繕積立金</t>
  </si>
  <si>
    <t>備品積立金</t>
  </si>
  <si>
    <t>固定資産税等（事業者整備型のみ）</t>
  </si>
  <si>
    <t>居住に要する費用相当額　合計</t>
  </si>
  <si>
    <t>＜参考＞</t>
  </si>
  <si>
    <t>生活保護
住宅扶助費</t>
  </si>
  <si>
    <t>近隣の賃貸料</t>
  </si>
  <si>
    <t>４　居室に係る光熱水費（見込額）</t>
  </si>
  <si>
    <t>居室に係る光熱水費(月額）</t>
  </si>
  <si>
    <t>実費徴収時の算定方法</t>
  </si>
  <si>
    <t>※必要に応じて、積算根拠を確認できる資料を添付すること。</t>
  </si>
  <si>
    <t>7000円</t>
  </si>
  <si>
    <t>都市型軽費老人ホーム　月額利用料等算定表</t>
  </si>
  <si>
    <t>施設名称</t>
  </si>
  <si>
    <t>運営事業者</t>
  </si>
  <si>
    <t>１ サービス提供に要する費用</t>
  </si>
  <si>
    <t>地区区分</t>
  </si>
  <si>
    <t>都が定める基本額</t>
  </si>
  <si>
    <t>事業者が定める額</t>
  </si>
  <si>
    <t>円</t>
  </si>
  <si>
    <t>２　生活費</t>
  </si>
  <si>
    <t>利用者負担額
（月額）</t>
  </si>
  <si>
    <t>生活費の積算</t>
  </si>
  <si>
    <t>内容</t>
  </si>
  <si>
    <t>一人あたり月額</t>
  </si>
  <si>
    <t>積算内訳</t>
  </si>
  <si>
    <t>食材費</t>
  </si>
  <si>
    <t>共用部分の光熱水費</t>
  </si>
  <si>
    <r>
      <t xml:space="preserve">共用部分の維持管理費
</t>
    </r>
    <r>
      <rPr>
        <sz val="8"/>
        <color indexed="8"/>
        <rFont val="ＭＳ Ｐゴシック"/>
        <family val="3"/>
      </rPr>
      <t>（共用の日用品費等）</t>
    </r>
  </si>
  <si>
    <t>その他</t>
  </si>
  <si>
    <t>合計</t>
  </si>
  <si>
    <t>※共用部分の維持管理費のうち建物設備に関するものは、「居住に要する費用」に計上すること。</t>
  </si>
  <si>
    <r>
      <t xml:space="preserve">冬季加算額
</t>
    </r>
    <r>
      <rPr>
        <b/>
        <sz val="10"/>
        <color indexed="8"/>
        <rFont val="ＭＳ Ｐゴシック"/>
        <family val="3"/>
      </rPr>
      <t>(11～3月・月額）</t>
    </r>
  </si>
  <si>
    <t>３ 居住に要する費用</t>
  </si>
  <si>
    <t>居住に要する費用
(月額）</t>
  </si>
  <si>
    <t>＜算定条件）</t>
  </si>
  <si>
    <t>整備類型</t>
  </si>
  <si>
    <t>定員</t>
  </si>
  <si>
    <t>人</t>
  </si>
  <si>
    <t>稼働率</t>
  </si>
  <si>
    <t>％</t>
  </si>
  <si>
    <t>施設耐用年数</t>
  </si>
  <si>
    <t>年</t>
  </si>
  <si>
    <t>備品耐用年数</t>
  </si>
  <si>
    <t>※　稼働率については、収支シミュレーションの平均値（90%を下回る場合は90%）とし、備品耐用年数については、概ねの平均年数を記載すること。</t>
  </si>
  <si>
    <t>＜算定根拠＞</t>
  </si>
  <si>
    <t>項　目</t>
  </si>
  <si>
    <t>1人あたり月額</t>
  </si>
  <si>
    <t>居住に要する費用の積算内訳</t>
  </si>
  <si>
    <t>総事業費</t>
  </si>
  <si>
    <t>利息総額</t>
  </si>
  <si>
    <t>補助総額</t>
  </si>
  <si>
    <t>備考</t>
  </si>
  <si>
    <t>整備費関係</t>
  </si>
  <si>
    <t>事業者
整備型</t>
  </si>
  <si>
    <t xml:space="preserve">施設整備費 </t>
  </si>
  <si>
    <t xml:space="preserve">土地賃借料 </t>
  </si>
  <si>
    <t>備品購入費</t>
  </si>
  <si>
    <t>オーナー型</t>
  </si>
  <si>
    <t xml:space="preserve">土地・建物賃借料 </t>
  </si>
  <si>
    <t>維持管理費等</t>
  </si>
  <si>
    <t>建物・設備管理委託費</t>
  </si>
  <si>
    <t>修繕積立金</t>
  </si>
  <si>
    <t>備品積立金</t>
  </si>
  <si>
    <t>固定資産税等（事業者整備型のみ）</t>
  </si>
  <si>
    <t>居住に要する費用相当額　合計</t>
  </si>
  <si>
    <t>＜参考＞</t>
  </si>
  <si>
    <t>生活保護
住宅扶助費</t>
  </si>
  <si>
    <t>近隣の賃貸料</t>
  </si>
  <si>
    <t>４　居室に係る光熱水費（見込額）</t>
  </si>
  <si>
    <t>居室に係る光熱水費(月額）</t>
  </si>
  <si>
    <t>実費徴収時の算定方法</t>
  </si>
  <si>
    <t>※必要に応じて、積算根拠を確認できる資料を添付すること。</t>
  </si>
  <si>
    <t>令和○年●月～</t>
  </si>
  <si>
    <t>賃貸料</t>
  </si>
  <si>
    <t>【注　意】</t>
  </si>
  <si>
    <t>・施設整備費用は含めない。</t>
  </si>
  <si>
    <t>・1年目から12ヶ月単位で作成すること。</t>
  </si>
  <si>
    <r>
      <t>２　事業参入目的・理由</t>
    </r>
    <r>
      <rPr>
        <sz val="9"/>
        <color indexed="8"/>
        <rFont val="ＭＳ Ｐ明朝"/>
        <family val="1"/>
      </rPr>
      <t>　※他道府県の法人については、東京都（大田区）で整備をする理由も記載すること。</t>
    </r>
  </si>
  <si>
    <t>　　　　　　　　　　　　都市型軽費老人ホーム収支見込シミュレーション</t>
  </si>
  <si>
    <t>20年目</t>
  </si>
  <si>
    <t>―</t>
  </si>
  <si>
    <t>令和○年●月～</t>
  </si>
  <si>
    <t>％</t>
  </si>
  <si>
    <t>　　　　　　％</t>
  </si>
  <si>
    <t>改定率　　　年　　　％増</t>
  </si>
  <si>
    <t>○○、△△、□□</t>
  </si>
  <si>
    <t>　修繕見込</t>
  </si>
  <si>
    <t>○○、△△、□□</t>
  </si>
  <si>
    <t>○○、△△、□□</t>
  </si>
  <si>
    <t>○○、△△、□□</t>
  </si>
  <si>
    <t>・施設整備費用は含めない。</t>
  </si>
  <si>
    <t>・法定福利費及び福利厚生費について、都市型軽費老人ホームの会計とは別に母体法人で負担している場合はその旨を記入すること。</t>
  </si>
  <si>
    <t>・1年目から12ヶ月単位で作成すること。</t>
  </si>
  <si>
    <t>・稼働率は１年目は85%以下、２年目以降は95%以下とすること。</t>
  </si>
  <si>
    <t>・併設する介護サービス事業所等がある場合は、事業毎のシート・合計のシートも作成すること。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</si>
</sst>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quot;△ &quot;#,##0"/>
    <numFmt numFmtId="179" formatCode="[&lt;=999]000;[&lt;=9999]000\-00;000\-0000"/>
    <numFmt numFmtId="180" formatCode="#,##0_ "/>
    <numFmt numFmtId="181" formatCode="&quot;(&quot;#,###.00&quot;㎡)&quot;"/>
    <numFmt numFmtId="182" formatCode="0_ "/>
    <numFmt numFmtId="183" formatCode="#,##0.0;[Red]\-#,##0.0"/>
    <numFmt numFmtId="184" formatCode="#,##0.000;[Red]\-#,##0.000"/>
    <numFmt numFmtId="185" formatCode="yyyy&quot;年&quot;m&quot;月&quot;d&quot;日&quot;;@"/>
    <numFmt numFmtId="186" formatCode="[$-411]ggge&quot;年&quot;m&quot;月&quot;d&quot;日&quot;;@"/>
    <numFmt numFmtId="187" formatCode="&quot;Ｒ&quot;#,##0"/>
    <numFmt numFmtId="188" formatCode="#,##0_);[Red]\(#,##0\)"/>
    <numFmt numFmtId="189" formatCode="#,##0.00_ "/>
    <numFmt numFmtId="190" formatCode="#,##0&quot;人&quot;"/>
    <numFmt numFmtId="191" formatCode="#,##0&quot;か&quot;&quot;所&quot;"/>
    <numFmt numFmtId="192" formatCode="#,##0&quot;　～&quot;"/>
    <numFmt numFmtId="193" formatCode="#,##0_ &quot;円&quot;"/>
    <numFmt numFmtId="194" formatCode="#,##0&quot;円&quot;"/>
    <numFmt numFmtId="195" formatCode="#,##0&quot;年&quot;"/>
  </numFmts>
  <fonts count="163">
    <font>
      <sz val="11"/>
      <name val="ＭＳ Ｐゴシック"/>
      <family val="3"/>
    </font>
    <font>
      <u val="single"/>
      <sz val="6.6"/>
      <color indexed="12"/>
      <name val="ＭＳ Ｐゴシック"/>
      <family val="3"/>
    </font>
    <font>
      <u val="single"/>
      <sz val="6.6"/>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name val="ＭＳ Ｐ明朝"/>
      <family val="1"/>
    </font>
    <font>
      <b/>
      <sz val="12"/>
      <name val="ＭＳ ゴシック"/>
      <family val="3"/>
    </font>
    <font>
      <sz val="8"/>
      <name val="ＭＳ 明朝"/>
      <family val="1"/>
    </font>
    <font>
      <sz val="11"/>
      <name val="ＭＳ 明朝"/>
      <family val="1"/>
    </font>
    <font>
      <sz val="8"/>
      <name val="ＭＳ ゴシック"/>
      <family val="3"/>
    </font>
    <font>
      <b/>
      <sz val="14"/>
      <name val="ＭＳ ゴシック"/>
      <family val="3"/>
    </font>
    <font>
      <sz val="11"/>
      <color indexed="18"/>
      <name val="ＭＳ Ｐ明朝"/>
      <family val="1"/>
    </font>
    <font>
      <sz val="12"/>
      <color indexed="18"/>
      <name val="ＭＳ Ｐ明朝"/>
      <family val="1"/>
    </font>
    <font>
      <sz val="14"/>
      <name val="ＭＳ Ｐゴシック"/>
      <family val="3"/>
    </font>
    <font>
      <sz val="20"/>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b/>
      <sz val="16"/>
      <name val="ＭＳ Ｐゴシック"/>
      <family val="3"/>
    </font>
    <font>
      <b/>
      <sz val="14"/>
      <name val="ＭＳ Ｐ明朝"/>
      <family val="1"/>
    </font>
    <font>
      <sz val="12"/>
      <name val="ＭＳ Ｐ明朝"/>
      <family val="1"/>
    </font>
    <font>
      <sz val="14"/>
      <name val="ＭＳ Ｐ明朝"/>
      <family val="1"/>
    </font>
    <font>
      <sz val="9"/>
      <name val="ＭＳ Ｐ明朝"/>
      <family val="1"/>
    </font>
    <font>
      <sz val="10"/>
      <name val="ＭＳ Ｐ明朝"/>
      <family val="1"/>
    </font>
    <font>
      <sz val="8"/>
      <name val="ＭＳ Ｐ明朝"/>
      <family val="1"/>
    </font>
    <font>
      <sz val="20"/>
      <name val="ＭＳ Ｐ明朝"/>
      <family val="1"/>
    </font>
    <font>
      <u val="single"/>
      <sz val="12"/>
      <name val="ＭＳ Ｐ明朝"/>
      <family val="1"/>
    </font>
    <font>
      <sz val="10"/>
      <name val="Courier New"/>
      <family val="3"/>
    </font>
    <font>
      <u val="single"/>
      <sz val="11"/>
      <name val="ＭＳ Ｐ明朝"/>
      <family val="1"/>
    </font>
    <font>
      <sz val="18"/>
      <name val="ＭＳ Ｐ明朝"/>
      <family val="1"/>
    </font>
    <font>
      <sz val="11"/>
      <color indexed="12"/>
      <name val="ＭＳ Ｐ明朝"/>
      <family val="1"/>
    </font>
    <font>
      <b/>
      <sz val="12"/>
      <name val="ＭＳ Ｐゴシック"/>
      <family val="3"/>
    </font>
    <font>
      <sz val="9.5"/>
      <name val="ＭＳ Ｐゴシック"/>
      <family val="3"/>
    </font>
    <font>
      <b/>
      <sz val="9.5"/>
      <name val="ＭＳ Ｐゴシック"/>
      <family val="3"/>
    </font>
    <font>
      <b/>
      <sz val="24"/>
      <name val="ＭＳ Ｐゴシック"/>
      <family val="3"/>
    </font>
    <font>
      <sz val="9"/>
      <color indexed="8"/>
      <name val="ＭＳ Ｐ明朝"/>
      <family val="1"/>
    </font>
    <font>
      <b/>
      <sz val="9"/>
      <name val="ＭＳ Ｐゴシック"/>
      <family val="3"/>
    </font>
    <font>
      <sz val="10"/>
      <name val="ＭＳ 明朝"/>
      <family val="1"/>
    </font>
    <font>
      <b/>
      <sz val="18"/>
      <name val="ＭＳ ゴシック"/>
      <family val="3"/>
    </font>
    <font>
      <u val="single"/>
      <sz val="9.5"/>
      <name val="ＭＳ Ｐゴシック"/>
      <family val="3"/>
    </font>
    <font>
      <b/>
      <sz val="18"/>
      <name val="ＭＳ Ｐゴシック"/>
      <family val="3"/>
    </font>
    <font>
      <sz val="11"/>
      <color indexed="8"/>
      <name val="ＭＳ Ｐ明朝"/>
      <family val="1"/>
    </font>
    <font>
      <sz val="8"/>
      <color indexed="8"/>
      <name val="ＭＳ Ｐ明朝"/>
      <family val="1"/>
    </font>
    <font>
      <sz val="10"/>
      <color indexed="8"/>
      <name val="ＭＳ Ｐゴシック"/>
      <family val="3"/>
    </font>
    <font>
      <sz val="18"/>
      <name val="ＭＳ Ｐゴシック"/>
      <family val="3"/>
    </font>
    <font>
      <sz val="16"/>
      <name val="ＭＳ Ｐゴシック"/>
      <family val="3"/>
    </font>
    <font>
      <b/>
      <sz val="28"/>
      <name val="ＭＳ Ｐゴシック"/>
      <family val="3"/>
    </font>
    <font>
      <b/>
      <sz val="14"/>
      <name val="MS P ゴシック"/>
      <family val="3"/>
    </font>
    <font>
      <b/>
      <sz val="11"/>
      <name val="MS P ゴシック"/>
      <family val="3"/>
    </font>
    <font>
      <sz val="11"/>
      <name val="MS P ゴシック"/>
      <family val="3"/>
    </font>
    <font>
      <sz val="9"/>
      <color indexed="8"/>
      <name val="Meiryo UI"/>
      <family val="3"/>
    </font>
    <font>
      <b/>
      <sz val="9"/>
      <name val="MS P ゴシック"/>
      <family val="3"/>
    </font>
    <font>
      <b/>
      <sz val="12"/>
      <name val="MS P ゴシック"/>
      <family val="3"/>
    </font>
    <font>
      <sz val="10"/>
      <color indexed="8"/>
      <name val="ＭＳ Ｐ明朝"/>
      <family val="1"/>
    </font>
    <font>
      <b/>
      <sz val="10"/>
      <color indexed="8"/>
      <name val="ＭＳ Ｐ明朝"/>
      <family val="1"/>
    </font>
    <font>
      <b/>
      <sz val="10"/>
      <name val="ＭＳ Ｐゴシック"/>
      <family val="3"/>
    </font>
    <font>
      <b/>
      <sz val="11"/>
      <name val="ＭＳ Ｐゴシック"/>
      <family val="3"/>
    </font>
    <font>
      <sz val="22"/>
      <name val="ＭＳ Ｐ明朝"/>
      <family val="1"/>
    </font>
    <font>
      <sz val="14"/>
      <color indexed="12"/>
      <name val="ＭＳ Ｐ明朝"/>
      <family val="1"/>
    </font>
    <font>
      <sz val="9"/>
      <name val="MS P ゴシック"/>
      <family val="3"/>
    </font>
    <font>
      <sz val="8"/>
      <color indexed="8"/>
      <name val="ＭＳ Ｐゴシック"/>
      <family val="3"/>
    </font>
    <font>
      <b/>
      <sz val="10"/>
      <color indexed="8"/>
      <name val="ＭＳ Ｐゴシック"/>
      <family val="3"/>
    </font>
    <font>
      <b/>
      <sz val="10"/>
      <name val="MS P ゴシック"/>
      <family val="3"/>
    </font>
    <font>
      <sz val="11"/>
      <name val="HGｺﾞｼｯｸM"/>
      <family val="3"/>
    </font>
    <font>
      <sz val="11"/>
      <color indexed="12"/>
      <name val="HGｺﾞｼｯｸM"/>
      <family val="3"/>
    </font>
    <font>
      <sz val="10"/>
      <name val="HGｺﾞｼｯｸM"/>
      <family val="3"/>
    </font>
    <font>
      <b/>
      <sz val="11"/>
      <name val="ＭＳ Ｐ明朝"/>
      <family val="1"/>
    </font>
    <font>
      <sz val="12"/>
      <name val="HGｺﾞｼｯｸM"/>
      <family val="3"/>
    </font>
    <font>
      <sz val="11"/>
      <color indexed="10"/>
      <name val="HGｺﾞｼｯｸM"/>
      <family val="3"/>
    </font>
    <font>
      <sz val="15"/>
      <color indexed="8"/>
      <name val="ＭＳ Ｐゴシック"/>
      <family val="3"/>
    </font>
    <font>
      <sz val="10"/>
      <color indexed="10"/>
      <name val="ＭＳ Ｐゴシック"/>
      <family val="3"/>
    </font>
    <font>
      <sz val="8"/>
      <color indexed="10"/>
      <name val="ＭＳ Ｐゴシック"/>
      <family val="3"/>
    </font>
    <font>
      <b/>
      <sz val="14"/>
      <color indexed="8"/>
      <name val="ＭＳ Ｐゴシック"/>
      <family val="3"/>
    </font>
    <font>
      <b/>
      <sz val="16"/>
      <color indexed="8"/>
      <name val="ＭＳ Ｐ明朝"/>
      <family val="1"/>
    </font>
    <font>
      <b/>
      <sz val="11"/>
      <color indexed="8"/>
      <name val="ＭＳ Ｐ明朝"/>
      <family val="1"/>
    </font>
    <font>
      <sz val="14"/>
      <color indexed="56"/>
      <name val="ＭＳ Ｐ明朝"/>
      <family val="1"/>
    </font>
    <font>
      <sz val="14"/>
      <color indexed="10"/>
      <name val="ＭＳ Ｐ明朝"/>
      <family val="1"/>
    </font>
    <font>
      <b/>
      <sz val="16"/>
      <color indexed="8"/>
      <name val="ＭＳ Ｐゴシック"/>
      <family val="3"/>
    </font>
    <font>
      <sz val="14"/>
      <color indexed="8"/>
      <name val="HGSｺﾞｼｯｸE"/>
      <family val="3"/>
    </font>
    <font>
      <sz val="12"/>
      <color indexed="8"/>
      <name val="HGSｺﾞｼｯｸE"/>
      <family val="3"/>
    </font>
    <font>
      <sz val="14"/>
      <color indexed="8"/>
      <name val="HGPｺﾞｼｯｸE"/>
      <family val="3"/>
    </font>
    <font>
      <sz val="12"/>
      <color indexed="8"/>
      <name val="HGPｺﾞｼｯｸE"/>
      <family val="3"/>
    </font>
    <font>
      <sz val="11"/>
      <color indexed="8"/>
      <name val="HGSｺﾞｼｯｸE"/>
      <family val="3"/>
    </font>
    <font>
      <b/>
      <sz val="18"/>
      <color indexed="8"/>
      <name val="ＭＳ Ｐゴシック"/>
      <family val="3"/>
    </font>
    <font>
      <sz val="9"/>
      <color indexed="10"/>
      <name val="ＭＳ Ｐ明朝"/>
      <family val="1"/>
    </font>
    <font>
      <b/>
      <sz val="12"/>
      <color indexed="8"/>
      <name val="ＭＳ Ｐゴシック"/>
      <family val="3"/>
    </font>
    <font>
      <sz val="11"/>
      <color indexed="56"/>
      <name val="ＭＳ Ｐ明朝"/>
      <family val="1"/>
    </font>
    <font>
      <sz val="11"/>
      <color indexed="10"/>
      <name val="ＭＳ Ｐ明朝"/>
      <family val="1"/>
    </font>
    <font>
      <sz val="10"/>
      <color indexed="10"/>
      <name val="ＭＳ Ｐ明朝"/>
      <family val="1"/>
    </font>
    <font>
      <sz val="12"/>
      <color indexed="8"/>
      <name val="ＭＳ Ｐ明朝"/>
      <family val="1"/>
    </font>
    <font>
      <sz val="8"/>
      <color indexed="8"/>
      <name val="ＭＳ 明朝"/>
      <family val="1"/>
    </font>
    <font>
      <sz val="10"/>
      <color indexed="8"/>
      <name val="Calibri"/>
      <family val="2"/>
    </font>
    <font>
      <b/>
      <sz val="10"/>
      <color indexed="10"/>
      <name val="Calibri"/>
      <family val="2"/>
    </font>
    <font>
      <b/>
      <sz val="10"/>
      <color indexed="10"/>
      <name val="ＭＳ Ｐゴシック"/>
      <family val="3"/>
    </font>
    <font>
      <sz val="4"/>
      <color indexed="8"/>
      <name val="Calibri"/>
      <family val="2"/>
    </font>
    <font>
      <sz val="9"/>
      <color indexed="8"/>
      <name val="Calibri"/>
      <family val="2"/>
    </font>
    <font>
      <sz val="9"/>
      <color indexed="8"/>
      <name val="ＭＳ Ｐゴシック"/>
      <family val="3"/>
    </font>
    <font>
      <sz val="14"/>
      <color indexed="8"/>
      <name val="ＭＳ Ｐゴシック"/>
      <family val="3"/>
    </font>
    <font>
      <sz val="12"/>
      <color indexed="8"/>
      <name val="ＭＳ Ｐゴシック"/>
      <family val="3"/>
    </font>
    <font>
      <b/>
      <sz val="9"/>
      <color indexed="9"/>
      <name val="ＭＳ Ｐゴシック"/>
      <family val="3"/>
    </font>
    <font>
      <b/>
      <sz val="11"/>
      <color indexed="10"/>
      <name val="ＭＳ Ｐゴシック"/>
      <family val="3"/>
    </font>
    <font>
      <sz val="12"/>
      <color indexed="8"/>
      <name val="Calibri"/>
      <family val="2"/>
    </font>
    <font>
      <b/>
      <u val="single"/>
      <sz val="14"/>
      <color indexed="8"/>
      <name val="ＭＳ Ｐゴシック"/>
      <family val="3"/>
    </font>
    <font>
      <sz val="18"/>
      <color indexed="8"/>
      <name val="ＭＳ Ｐゴシック"/>
      <family val="3"/>
    </font>
    <font>
      <sz val="16"/>
      <color indexed="8"/>
      <name val="HGP創英角ﾎﾟｯﾌﾟ体"/>
      <family val="3"/>
    </font>
    <font>
      <sz val="16"/>
      <color indexed="8"/>
      <name val="ＭＳ Ｐゴシック"/>
      <family val="3"/>
    </font>
    <font>
      <u val="single"/>
      <sz val="11"/>
      <color indexed="8"/>
      <name val="ＭＳ Ｐゴシック"/>
      <family val="3"/>
    </font>
    <font>
      <b/>
      <sz val="11"/>
      <color indexed="10"/>
      <name val="Calibri"/>
      <family val="2"/>
    </font>
    <font>
      <b/>
      <vertAlign val="superscript"/>
      <sz val="11"/>
      <color indexed="10"/>
      <name val="Calibri"/>
      <family val="2"/>
    </font>
    <font>
      <b/>
      <sz val="12"/>
      <color indexed="12"/>
      <name val="ＭＳ Ｐゴシック"/>
      <family val="3"/>
    </font>
    <font>
      <b/>
      <sz val="12"/>
      <color indexed="12"/>
      <name val="Calibri"/>
      <family val="2"/>
    </font>
    <font>
      <sz val="11"/>
      <color theme="1"/>
      <name val="Calibri"/>
      <family val="3"/>
    </font>
    <font>
      <sz val="11"/>
      <color theme="1"/>
      <name val="ＭＳ Ｐ明朝"/>
      <family val="1"/>
    </font>
    <font>
      <sz val="15"/>
      <color theme="1"/>
      <name val="ＭＳ Ｐゴシック"/>
      <family val="3"/>
    </font>
    <font>
      <sz val="10"/>
      <color rgb="FFFF0000"/>
      <name val="ＭＳ Ｐゴシック"/>
      <family val="3"/>
    </font>
    <font>
      <sz val="8"/>
      <color rgb="FFFF0000"/>
      <name val="ＭＳ Ｐゴシック"/>
      <family val="3"/>
    </font>
    <font>
      <b/>
      <sz val="14"/>
      <color theme="1"/>
      <name val="ＭＳ Ｐゴシック"/>
      <family val="3"/>
    </font>
    <font>
      <b/>
      <sz val="16"/>
      <color theme="1"/>
      <name val="ＭＳ Ｐ明朝"/>
      <family val="1"/>
    </font>
    <font>
      <b/>
      <sz val="11"/>
      <color theme="1"/>
      <name val="ＭＳ Ｐ明朝"/>
      <family val="1"/>
    </font>
    <font>
      <sz val="10"/>
      <color theme="1"/>
      <name val="ＭＳ Ｐ明朝"/>
      <family val="1"/>
    </font>
    <font>
      <sz val="11"/>
      <color theme="1"/>
      <name val="ＭＳ Ｐゴシック"/>
      <family val="3"/>
    </font>
    <font>
      <sz val="10"/>
      <color theme="1"/>
      <name val="ＭＳ Ｐゴシック"/>
      <family val="3"/>
    </font>
    <font>
      <sz val="9"/>
      <color theme="1"/>
      <name val="ＭＳ Ｐ明朝"/>
      <family val="1"/>
    </font>
    <font>
      <sz val="14"/>
      <color rgb="FF002060"/>
      <name val="ＭＳ Ｐ明朝"/>
      <family val="1"/>
    </font>
    <font>
      <sz val="14"/>
      <color rgb="FFFF0000"/>
      <name val="ＭＳ Ｐ明朝"/>
      <family val="1"/>
    </font>
    <font>
      <b/>
      <sz val="16"/>
      <color theme="1"/>
      <name val="ＭＳ Ｐゴシック"/>
      <family val="3"/>
    </font>
    <font>
      <sz val="14"/>
      <color theme="1"/>
      <name val="HGSｺﾞｼｯｸE"/>
      <family val="3"/>
    </font>
    <font>
      <sz val="12"/>
      <color theme="1"/>
      <name val="HGSｺﾞｼｯｸE"/>
      <family val="3"/>
    </font>
    <font>
      <sz val="14"/>
      <color theme="1"/>
      <name val="HGPｺﾞｼｯｸE"/>
      <family val="3"/>
    </font>
    <font>
      <sz val="12"/>
      <color theme="1"/>
      <name val="HGPｺﾞｼｯｸE"/>
      <family val="3"/>
    </font>
    <font>
      <sz val="11"/>
      <color theme="1"/>
      <name val="HGSｺﾞｼｯｸE"/>
      <family val="3"/>
    </font>
    <font>
      <b/>
      <sz val="11"/>
      <color theme="1"/>
      <name val="ＭＳ Ｐゴシック"/>
      <family val="3"/>
    </font>
    <font>
      <sz val="11"/>
      <color rgb="FFFF0000"/>
      <name val="ＭＳ Ｐゴシック"/>
      <family val="3"/>
    </font>
    <font>
      <sz val="11"/>
      <color rgb="FF002060"/>
      <name val="ＭＳ Ｐ明朝"/>
      <family val="1"/>
    </font>
    <font>
      <sz val="11"/>
      <color rgb="FFFF0000"/>
      <name val="ＭＳ Ｐ明朝"/>
      <family val="1"/>
    </font>
    <font>
      <sz val="10"/>
      <color rgb="FFFF0000"/>
      <name val="ＭＳ Ｐ明朝"/>
      <family val="1"/>
    </font>
    <font>
      <sz val="12"/>
      <color theme="1"/>
      <name val="ＭＳ Ｐ明朝"/>
      <family val="1"/>
    </font>
    <font>
      <sz val="9"/>
      <color rgb="FFFF0000"/>
      <name val="ＭＳ Ｐ明朝"/>
      <family val="1"/>
    </font>
    <font>
      <b/>
      <sz val="18"/>
      <color theme="1"/>
      <name val="ＭＳ Ｐゴシック"/>
      <family val="3"/>
    </font>
    <font>
      <b/>
      <sz val="10"/>
      <color theme="1"/>
      <name val="ＭＳ Ｐ明朝"/>
      <family val="1"/>
    </font>
    <font>
      <sz val="8"/>
      <color theme="1"/>
      <name val="ＭＳ Ｐ明朝"/>
      <family val="1"/>
    </font>
    <font>
      <b/>
      <sz val="12"/>
      <color theme="1"/>
      <name val="ＭＳ Ｐゴシック"/>
      <family val="3"/>
    </font>
    <font>
      <b/>
      <sz val="12"/>
      <color theme="1"/>
      <name val="Calibri"/>
      <family val="3"/>
    </font>
    <font>
      <b/>
      <sz val="11"/>
      <color theme="1"/>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0.3499799966812134"/>
        <bgColor indexed="64"/>
      </patternFill>
    </fill>
    <fill>
      <patternFill patternType="solid">
        <fgColor rgb="FFDEF2FE"/>
        <bgColor indexed="64"/>
      </patternFill>
    </fill>
    <fill>
      <patternFill patternType="solid">
        <fgColor theme="8" tint="0.7999799847602844"/>
        <bgColor indexed="64"/>
      </patternFill>
    </fill>
    <fill>
      <patternFill patternType="solid">
        <fgColor theme="4" tint="0.7999799847602844"/>
        <bgColor indexed="64"/>
      </patternFill>
    </fill>
  </fills>
  <borders count="2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double"/>
      <right>
        <color indexed="63"/>
      </right>
      <top style="thin"/>
      <bottom style="thin"/>
    </border>
    <border>
      <left style="thin"/>
      <right style="thin"/>
      <top style="thin"/>
      <bottom>
        <color indexed="63"/>
      </bottom>
    </border>
    <border>
      <left style="thin"/>
      <right>
        <color indexed="63"/>
      </right>
      <top style="double"/>
      <bottom style="hair"/>
    </border>
    <border>
      <left>
        <color indexed="63"/>
      </left>
      <right>
        <color indexed="63"/>
      </right>
      <top style="hair"/>
      <bottom style="hair"/>
    </border>
    <border>
      <left>
        <color indexed="63"/>
      </left>
      <right style="thin"/>
      <top style="double"/>
      <bottom style="hair"/>
    </border>
    <border>
      <left style="thin"/>
      <right style="thin"/>
      <top style="double"/>
      <bottom style="hair"/>
    </border>
    <border>
      <left style="double"/>
      <right>
        <color indexed="63"/>
      </right>
      <top style="double"/>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double"/>
      <right>
        <color indexed="63"/>
      </right>
      <top style="hair"/>
      <bottom style="hair"/>
    </border>
    <border>
      <left style="thin"/>
      <right style="thin"/>
      <top>
        <color indexed="63"/>
      </top>
      <bottom style="hair"/>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
      <left style="double"/>
      <right>
        <color indexed="63"/>
      </right>
      <top style="hair"/>
      <bottom style="thin"/>
    </border>
    <border>
      <left style="thin"/>
      <right style="thin"/>
      <top>
        <color indexed="63"/>
      </top>
      <bottom style="thin"/>
    </border>
    <border>
      <left>
        <color indexed="63"/>
      </left>
      <right style="thin"/>
      <top>
        <color indexed="63"/>
      </top>
      <bottom style="thin"/>
    </border>
    <border>
      <left style="double"/>
      <right style="thin"/>
      <top style="thin"/>
      <bottom style="thin"/>
    </border>
    <border>
      <left>
        <color indexed="63"/>
      </left>
      <right style="thin"/>
      <top style="thin"/>
      <bottom style="hair"/>
    </border>
    <border>
      <left style="thin"/>
      <right style="thin"/>
      <top style="thin"/>
      <bottom style="hair"/>
    </border>
    <border>
      <left>
        <color indexed="63"/>
      </left>
      <right style="double"/>
      <top style="thin"/>
      <bottom style="hair"/>
    </border>
    <border>
      <left style="double"/>
      <right style="thin"/>
      <top style="thin"/>
      <bottom style="hair"/>
    </border>
    <border>
      <left>
        <color indexed="63"/>
      </left>
      <right style="double"/>
      <top style="hair"/>
      <bottom style="hair"/>
    </border>
    <border>
      <left style="double"/>
      <right style="thin"/>
      <top style="hair"/>
      <bottom style="hair"/>
    </border>
    <border>
      <left>
        <color indexed="63"/>
      </left>
      <right style="thin"/>
      <top style="hair"/>
      <bottom style="thin"/>
    </border>
    <border>
      <left>
        <color indexed="63"/>
      </left>
      <right style="double"/>
      <top style="hair"/>
      <bottom style="thin"/>
    </border>
    <border>
      <left style="double"/>
      <right style="thin"/>
      <top style="hair"/>
      <bottom style="thin"/>
    </border>
    <border>
      <left>
        <color indexed="63"/>
      </left>
      <right style="double"/>
      <top>
        <color indexed="63"/>
      </top>
      <bottom style="thin"/>
    </border>
    <border>
      <left style="double"/>
      <right style="thin"/>
      <top>
        <color indexed="63"/>
      </top>
      <bottom style="thin"/>
    </border>
    <border>
      <left>
        <color indexed="63"/>
      </left>
      <right style="double"/>
      <top>
        <color indexed="63"/>
      </top>
      <bottom style="hair"/>
    </border>
    <border>
      <left style="double"/>
      <right style="thin"/>
      <top>
        <color indexed="63"/>
      </top>
      <bottom style="hair"/>
    </border>
    <border>
      <left>
        <color indexed="63"/>
      </left>
      <right style="thin"/>
      <top>
        <color indexed="63"/>
      </top>
      <bottom style="hair"/>
    </border>
    <border>
      <left style="thin"/>
      <right style="thin"/>
      <top>
        <color indexed="63"/>
      </top>
      <bottom style="double"/>
    </border>
    <border>
      <left>
        <color indexed="63"/>
      </left>
      <right style="double"/>
      <top>
        <color indexed="63"/>
      </top>
      <bottom style="double"/>
    </border>
    <border>
      <left style="double"/>
      <right style="thin"/>
      <top>
        <color indexed="63"/>
      </top>
      <bottom style="double"/>
    </border>
    <border>
      <left>
        <color indexed="63"/>
      </left>
      <right style="thin"/>
      <top>
        <color indexed="63"/>
      </top>
      <bottom style="double"/>
    </border>
    <border>
      <left>
        <color indexed="63"/>
      </left>
      <right style="thin"/>
      <top style="double"/>
      <bottom style="thin"/>
    </border>
    <border>
      <left style="thin"/>
      <right style="thin"/>
      <top style="double"/>
      <bottom>
        <color indexed="63"/>
      </bottom>
    </border>
    <border>
      <left style="double"/>
      <right>
        <color indexed="63"/>
      </right>
      <top style="double"/>
      <bottom>
        <color indexed="63"/>
      </bottom>
    </border>
    <border>
      <left>
        <color indexed="63"/>
      </left>
      <right style="thin"/>
      <top style="thin"/>
      <bottom style="thin"/>
    </border>
    <border>
      <left>
        <color indexed="63"/>
      </left>
      <right style="thin"/>
      <top style="thin"/>
      <bottom style="double"/>
    </border>
    <border>
      <left style="double"/>
      <right>
        <color indexed="63"/>
      </right>
      <top>
        <color indexed="63"/>
      </top>
      <bottom style="thin"/>
    </border>
    <border>
      <left style="thin"/>
      <right style="thin"/>
      <top style="double"/>
      <bottom style="thin"/>
    </border>
    <border>
      <left style="double"/>
      <right>
        <color indexed="63"/>
      </right>
      <top style="double"/>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thin"/>
      <top>
        <color indexed="63"/>
      </top>
      <bottom style="medium"/>
    </border>
    <border>
      <left>
        <color indexed="63"/>
      </left>
      <right style="thin"/>
      <top>
        <color indexed="63"/>
      </top>
      <bottom style="medium"/>
    </border>
    <border>
      <left style="double"/>
      <right style="thin"/>
      <top>
        <color indexed="63"/>
      </top>
      <bottom style="medium"/>
    </border>
    <border>
      <left style="thin"/>
      <right style="thin"/>
      <top style="medium"/>
      <bottom style="thin"/>
    </border>
    <border>
      <left style="double"/>
      <right style="thin"/>
      <top style="medium"/>
      <bottom style="thin"/>
    </border>
    <border>
      <left style="thin"/>
      <right style="thin"/>
      <top style="double"/>
      <bottom style="double"/>
    </border>
    <border>
      <left style="double"/>
      <right style="thin"/>
      <top style="double"/>
      <bottom style="double"/>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diagonalUp="1">
      <left style="thin"/>
      <right style="thin"/>
      <top>
        <color indexed="63"/>
      </top>
      <bottom style="thin"/>
      <diagonal style="thin"/>
    </border>
    <border diagonalUp="1">
      <left style="thin"/>
      <right style="medium"/>
      <top style="medium"/>
      <bottom style="thin"/>
      <diagonal style="thin"/>
    </border>
    <border>
      <left style="medium"/>
      <right style="medium"/>
      <top style="thin"/>
      <bottom style="thin"/>
    </border>
    <border>
      <left style="medium"/>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style="medium"/>
      <top style="thin"/>
      <bottom style="medium"/>
      <diagonal style="thin"/>
    </border>
    <border>
      <left style="medium"/>
      <right style="medium"/>
      <top style="medium"/>
      <bottom style="medium"/>
    </border>
    <border diagonalUp="1">
      <left style="medium"/>
      <right style="medium"/>
      <top style="medium"/>
      <bottom style="medium"/>
      <diagonal style="thin"/>
    </border>
    <border>
      <left style="medium"/>
      <right style="thin"/>
      <top style="medium"/>
      <bottom style="medium"/>
    </border>
    <border>
      <left style="thin"/>
      <right style="thin"/>
      <top style="medium"/>
      <bottom style="medium"/>
    </border>
    <border diagonalUp="1">
      <left style="thin"/>
      <right style="medium"/>
      <top style="medium"/>
      <bottom style="medium"/>
      <diagonal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color indexed="63"/>
      </left>
      <right>
        <color indexed="63"/>
      </right>
      <top style="double"/>
      <bottom style="thin"/>
    </border>
    <border>
      <left style="hair"/>
      <right style="thin"/>
      <top style="double"/>
      <bottom style="thin"/>
    </border>
    <border>
      <left style="thin"/>
      <right style="hair"/>
      <top style="thin"/>
      <bottom style="thin"/>
    </border>
    <border>
      <left style="hair"/>
      <right style="hair"/>
      <top>
        <color indexed="63"/>
      </top>
      <bottom style="thin"/>
    </border>
    <border>
      <left style="hair"/>
      <right style="thin"/>
      <top style="thin"/>
      <bottom style="thin"/>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double"/>
      <bottom style="thin"/>
    </border>
    <border>
      <left style="hair"/>
      <right style="hair"/>
      <top style="double"/>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color indexed="63"/>
      </left>
      <right style="thin"/>
      <top style="thin"/>
      <bottom style="medium"/>
    </border>
    <border>
      <left style="double"/>
      <right>
        <color indexed="63"/>
      </right>
      <top style="thin"/>
      <bottom style="medium"/>
    </border>
    <border>
      <left style="medium"/>
      <right style="medium"/>
      <top style="thin"/>
      <bottom style="medium"/>
    </border>
    <border>
      <left style="medium"/>
      <right style="medium"/>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style="medium"/>
      <bottom style="medium"/>
    </border>
    <border>
      <left style="medium"/>
      <right style="dotted"/>
      <top style="medium"/>
      <bottom style="medium"/>
    </border>
    <border>
      <left style="dotted"/>
      <right style="dotted"/>
      <top style="medium"/>
      <bottom style="medium"/>
    </border>
    <border>
      <left style="dotted"/>
      <right>
        <color indexed="63"/>
      </right>
      <top style="medium"/>
      <bottom style="medium"/>
    </border>
    <border>
      <left style="thin"/>
      <right style="double"/>
      <top style="medium"/>
      <bottom style="medium"/>
    </border>
    <border>
      <left style="medium"/>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style="double"/>
      <top>
        <color indexed="63"/>
      </top>
      <bottom style="thin"/>
    </border>
    <border>
      <left>
        <color indexed="63"/>
      </left>
      <right style="medium"/>
      <top>
        <color indexed="63"/>
      </top>
      <bottom style="thin"/>
    </border>
    <border>
      <left style="medium"/>
      <right style="dotted"/>
      <top style="thin"/>
      <bottom style="thin"/>
    </border>
    <border>
      <left style="dotted"/>
      <right style="dotted"/>
      <top style="thin"/>
      <bottom style="thin"/>
    </border>
    <border>
      <left style="dotted"/>
      <right>
        <color indexed="63"/>
      </right>
      <top style="thin"/>
      <bottom style="thin"/>
    </border>
    <border>
      <left>
        <color indexed="63"/>
      </left>
      <right style="medium"/>
      <top style="thin"/>
      <bottom style="thin"/>
    </border>
    <border>
      <left style="medium"/>
      <right style="dotted"/>
      <top style="thin"/>
      <bottom style="medium"/>
    </border>
    <border>
      <left style="dotted"/>
      <right style="dotted"/>
      <top style="thin"/>
      <bottom style="medium"/>
    </border>
    <border>
      <left style="dotted"/>
      <right>
        <color indexed="63"/>
      </right>
      <top style="thin"/>
      <bottom style="medium"/>
    </border>
    <border>
      <left style="thin"/>
      <right style="double"/>
      <top style="thin"/>
      <bottom style="medium"/>
    </border>
    <border>
      <left style="double"/>
      <right style="medium"/>
      <top style="thin"/>
      <bottom style="medium"/>
    </border>
    <border>
      <left style="thin"/>
      <right style="medium"/>
      <top style="medium"/>
      <bottom style="thin"/>
    </border>
    <border>
      <left style="double"/>
      <right style="medium"/>
      <top style="medium"/>
      <bottom style="thin"/>
    </border>
    <border>
      <left style="double"/>
      <right style="medium"/>
      <top style="thin"/>
      <bottom style="thin"/>
    </border>
    <border>
      <left style="medium"/>
      <right>
        <color indexed="63"/>
      </right>
      <top style="dotted"/>
      <bottom style="dotted"/>
    </border>
    <border>
      <left style="medium"/>
      <right>
        <color indexed="63"/>
      </right>
      <top style="medium"/>
      <bottom style="dashed"/>
    </border>
    <border>
      <left>
        <color indexed="63"/>
      </left>
      <right>
        <color indexed="63"/>
      </right>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dotted"/>
    </border>
    <border>
      <left>
        <color indexed="63"/>
      </left>
      <right style="medium"/>
      <top style="medium"/>
      <bottom style="dotted"/>
    </border>
    <border>
      <left style="medium"/>
      <right style="thin"/>
      <top style="medium"/>
      <bottom style="dotted"/>
    </border>
    <border>
      <left style="thin"/>
      <right style="thin"/>
      <top style="medium"/>
      <bottom style="dotted"/>
    </border>
    <border>
      <left>
        <color indexed="63"/>
      </left>
      <right style="medium"/>
      <top style="dotted"/>
      <bottom style="dotted"/>
    </border>
    <border>
      <left style="medium"/>
      <right style="thin"/>
      <top style="dotted"/>
      <bottom style="dotted"/>
    </border>
    <border>
      <left style="thin"/>
      <right style="thin"/>
      <top style="dotted"/>
      <bottom style="dotted"/>
    </border>
    <border>
      <left style="medium"/>
      <right>
        <color indexed="63"/>
      </right>
      <top style="dotted"/>
      <bottom style="medium"/>
    </border>
    <border>
      <left>
        <color indexed="63"/>
      </left>
      <right style="medium"/>
      <top style="dotted"/>
      <bottom style="medium"/>
    </border>
    <border>
      <left style="medium"/>
      <right style="thin"/>
      <top style="dotted"/>
      <bottom style="medium"/>
    </border>
    <border>
      <left style="thin"/>
      <right style="thin"/>
      <top style="dotted"/>
      <bottom style="medium"/>
    </border>
    <border>
      <left style="medium"/>
      <right>
        <color indexed="63"/>
      </right>
      <top style="medium"/>
      <bottom style="medium"/>
    </border>
    <border>
      <left style="thin"/>
      <right style="medium"/>
      <top style="medium"/>
      <bottom style="medium"/>
    </border>
    <border>
      <left style="medium"/>
      <right>
        <color indexed="63"/>
      </right>
      <top style="dotted"/>
      <bottom>
        <color indexed="63"/>
      </bottom>
    </border>
    <border>
      <left>
        <color indexed="63"/>
      </left>
      <right style="medium"/>
      <top style="dotted"/>
      <bottom>
        <color indexed="63"/>
      </bottom>
    </border>
    <border>
      <left style="medium"/>
      <right style="thin"/>
      <top style="dotted"/>
      <bottom>
        <color indexed="63"/>
      </bottom>
    </border>
    <border>
      <left style="thin"/>
      <right style="thin"/>
      <top style="dotted"/>
      <bottom>
        <color indexed="63"/>
      </bottom>
    </border>
    <border>
      <left style="medium"/>
      <right style="medium"/>
      <top style="dotted"/>
      <bottom style="dotted"/>
    </border>
    <border>
      <left>
        <color indexed="63"/>
      </left>
      <right style="thin"/>
      <top style="medium"/>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color indexed="63"/>
      </left>
      <right style="medium"/>
      <top style="medium"/>
      <bottom>
        <color indexed="63"/>
      </bottom>
    </border>
    <border>
      <left style="double"/>
      <right>
        <color indexed="63"/>
      </right>
      <top style="thin"/>
      <bottom>
        <color indexed="63"/>
      </bottom>
    </border>
    <border>
      <left style="medium"/>
      <right>
        <color indexed="63"/>
      </right>
      <top style="thin"/>
      <bottom>
        <color indexed="63"/>
      </bottom>
    </border>
    <border diagonalUp="1">
      <left style="medium"/>
      <right style="medium"/>
      <top style="thin"/>
      <bottom style="thin"/>
      <diagonal style="hair"/>
    </border>
    <border>
      <left>
        <color indexed="63"/>
      </left>
      <right style="medium"/>
      <top style="thin"/>
      <bottom>
        <color indexed="63"/>
      </botto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double"/>
      <right>
        <color indexed="63"/>
      </right>
      <top>
        <color indexed="63"/>
      </top>
      <bottom style="medium"/>
    </border>
    <border diagonalUp="1">
      <left style="medium"/>
      <right style="medium"/>
      <top>
        <color indexed="63"/>
      </top>
      <bottom style="medium"/>
      <diagonal style="thin"/>
    </border>
    <border>
      <left style="hair"/>
      <right/>
      <top style="hair"/>
      <bottom style="hair"/>
    </border>
    <border>
      <left style="thin"/>
      <right style="thin"/>
      <top style="hair"/>
      <bottom>
        <color indexed="63"/>
      </bottom>
    </border>
    <border>
      <left style="thin"/>
      <right style="thin"/>
      <top style="dashed"/>
      <bottom style="hair"/>
    </border>
    <border diagonalDown="1">
      <left style="thin"/>
      <right style="thin"/>
      <top style="medium"/>
      <bottom style="medium"/>
      <diagonal style="thin"/>
    </border>
    <border>
      <left style="thin"/>
      <right style="hair"/>
      <top style="thin"/>
      <bottom>
        <color indexed="63"/>
      </bottom>
    </border>
    <border>
      <left style="thin"/>
      <right style="hair"/>
      <top>
        <color indexed="63"/>
      </top>
      <bottom style="thin"/>
    </border>
    <border>
      <left/>
      <right style="hair"/>
      <top style="hair"/>
      <bottom style="thin"/>
    </border>
    <border>
      <left style="hair"/>
      <right/>
      <top/>
      <bottom style="thin"/>
    </border>
    <border>
      <left style="hair"/>
      <right/>
      <top style="thin"/>
      <bottom style="thin"/>
    </border>
    <border>
      <left style="hair"/>
      <right>
        <color indexed="63"/>
      </right>
      <top style="hair"/>
      <bottom style="thin"/>
    </border>
    <border>
      <left/>
      <right/>
      <top style="hair"/>
      <bottom style="thin"/>
    </border>
    <border>
      <left style="hair"/>
      <right style="hair"/>
      <top style="thin"/>
      <bottom style="thin"/>
    </border>
    <border>
      <left style="hair"/>
      <right style="hair"/>
      <top style="thin"/>
      <bottom style="hair"/>
    </border>
    <border>
      <left style="hair"/>
      <right style="hair"/>
      <top style="hair"/>
      <bottom style="thin"/>
    </border>
    <border>
      <left style="thin"/>
      <right style="dashed"/>
      <top style="thin"/>
      <bottom/>
    </border>
    <border>
      <left style="hair"/>
      <right style="hair"/>
      <top style="thin"/>
      <bottom>
        <color indexed="63"/>
      </bottom>
    </border>
    <border>
      <left style="thin"/>
      <right style="dashed"/>
      <top style="dashed"/>
      <bottom style="thin"/>
    </border>
    <border>
      <left style="hair"/>
      <right style="hair"/>
      <top style="dashed"/>
      <bottom style="thin"/>
    </border>
    <border>
      <left>
        <color indexed="63"/>
      </left>
      <right style="thin"/>
      <top style="medium"/>
      <bottom style="dotted"/>
    </border>
    <border>
      <left style="medium"/>
      <right>
        <color indexed="63"/>
      </right>
      <top>
        <color indexed="63"/>
      </top>
      <bottom style="dotted"/>
    </border>
    <border>
      <left>
        <color indexed="63"/>
      </left>
      <right style="medium"/>
      <top>
        <color indexed="63"/>
      </top>
      <bottom style="dotted"/>
    </border>
    <border>
      <left style="medium"/>
      <right style="thin"/>
      <top>
        <color indexed="63"/>
      </top>
      <bottom style="dotted"/>
    </border>
    <border>
      <left style="thin"/>
      <right style="thin"/>
      <top>
        <color indexed="63"/>
      </top>
      <bottom style="dotted"/>
    </border>
    <border>
      <left style="thin"/>
      <right style="hair"/>
      <top style="hair"/>
      <bottom style="thin"/>
    </border>
    <border>
      <left>
        <color indexed="63"/>
      </left>
      <right style="thin"/>
      <top style="dotted"/>
      <bottom style="dotted"/>
    </border>
    <border>
      <left style="thin"/>
      <right style="thin"/>
      <top style="dotted"/>
      <bottom style="thin"/>
    </border>
    <border>
      <left>
        <color indexed="63"/>
      </left>
      <right style="thin"/>
      <top>
        <color indexed="63"/>
      </top>
      <bottom style="dashed"/>
    </border>
    <border diagonalUp="1">
      <left style="thin"/>
      <right style="thin"/>
      <top style="thin"/>
      <bottom style="thin"/>
      <diagonal style="hair"/>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right/>
      <top style="thin"/>
      <bottom style="hair"/>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thin"/>
      <top style="dotted"/>
      <bottom style="medium"/>
    </border>
    <border>
      <left style="thin"/>
      <right>
        <color indexed="63"/>
      </right>
      <top style="dotted"/>
      <bottom style="medium"/>
    </border>
    <border>
      <left>
        <color indexed="63"/>
      </left>
      <right>
        <color indexed="63"/>
      </right>
      <top style="dotted"/>
      <bottom style="medium"/>
    </border>
    <border>
      <left style="thin"/>
      <right/>
      <top style="medium"/>
      <bottom style="medium"/>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medium"/>
      <bottom style="dashed"/>
    </border>
    <border>
      <left>
        <color indexed="63"/>
      </left>
      <right style="double"/>
      <top style="double"/>
      <bottom>
        <color indexed="63"/>
      </bottom>
    </border>
    <border>
      <left>
        <color indexed="63"/>
      </left>
      <right style="double"/>
      <top>
        <color indexed="63"/>
      </top>
      <bottom>
        <color indexed="63"/>
      </bottom>
    </border>
    <border>
      <left style="medium"/>
      <right style="medium"/>
      <top style="medium"/>
      <bottom style="thin"/>
    </border>
    <border>
      <left style="thin"/>
      <right>
        <color indexed="63"/>
      </right>
      <top style="thin"/>
      <bottom style="hair"/>
    </border>
    <border>
      <left style="thin"/>
      <right/>
      <top style="hair"/>
      <bottom style="thin"/>
    </border>
    <border>
      <left>
        <color indexed="63"/>
      </left>
      <right style="hair"/>
      <top style="thin"/>
      <bottom>
        <color indexed="63"/>
      </bottom>
    </border>
    <border>
      <left/>
      <right style="hair"/>
      <top style="thin"/>
      <bottom style="hair"/>
    </border>
    <border>
      <left>
        <color indexed="63"/>
      </left>
      <right style="hair"/>
      <top style="thin"/>
      <bottom style="thin"/>
    </border>
    <border>
      <left style="thin"/>
      <right style="hair"/>
      <top style="thin"/>
      <bottom style="hair"/>
    </border>
    <border>
      <left style="hair"/>
      <right>
        <color indexed="63"/>
      </right>
      <top style="thin"/>
      <bottom style="hair"/>
    </border>
    <border>
      <left>
        <color indexed="63"/>
      </left>
      <right style="hair"/>
      <top>
        <color indexed="63"/>
      </top>
      <bottom>
        <color indexed="63"/>
      </bottom>
    </border>
    <border>
      <left>
        <color indexed="63"/>
      </left>
      <right style="hair"/>
      <top>
        <color indexed="63"/>
      </top>
      <bottom style="thin"/>
    </border>
    <border>
      <left style="dashed"/>
      <right/>
      <top style="thin"/>
      <bottom style="thin"/>
    </border>
    <border>
      <left style="hair"/>
      <right/>
      <top style="thin"/>
      <bottom>
        <color indexed="63"/>
      </bottom>
    </border>
    <border>
      <left style="hair"/>
      <right style="double"/>
      <top style="dashed"/>
      <bottom style="thin"/>
    </border>
    <border>
      <left/>
      <right/>
      <top style="dashed"/>
      <bottom style="thin"/>
    </border>
    <border>
      <left/>
      <right style="hair"/>
      <top style="dashed"/>
      <bottom style="thin"/>
    </border>
    <border>
      <left style="thin"/>
      <right>
        <color indexed="63"/>
      </right>
      <top style="double"/>
      <bottom>
        <color indexed="63"/>
      </bottom>
    </border>
    <border>
      <left style="thin"/>
      <right>
        <color indexed="63"/>
      </right>
      <top style="double"/>
      <bottom style="thin"/>
    </border>
    <border>
      <left style="thin"/>
      <right style="hair"/>
      <top>
        <color indexed="63"/>
      </top>
      <bottom style="hair"/>
    </border>
    <border>
      <left style="hair"/>
      <right>
        <color indexed="63"/>
      </right>
      <top>
        <color indexed="63"/>
      </top>
      <bottom style="hair"/>
    </border>
    <border>
      <left>
        <color indexed="63"/>
      </left>
      <right>
        <color indexed="63"/>
      </right>
      <top style="thin"/>
      <bottom style="double"/>
    </border>
    <border>
      <left style="thin"/>
      <right>
        <color indexed="63"/>
      </right>
      <top style="double"/>
      <bottom style="double"/>
    </border>
    <border>
      <left>
        <color indexed="63"/>
      </left>
      <right style="thin"/>
      <top style="double"/>
      <bottom style="double"/>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double"/>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right style="hair"/>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style="thin"/>
      <top style="thin"/>
      <bottom>
        <color indexed="63"/>
      </bottom>
    </border>
    <border>
      <left style="hair"/>
      <right style="thin"/>
      <top>
        <color indexed="63"/>
      </top>
      <bottom style="thin"/>
    </border>
    <border>
      <left>
        <color indexed="63"/>
      </left>
      <right style="medium"/>
      <top style="thin"/>
      <bottom style="medium"/>
    </border>
    <border>
      <left style="medium"/>
      <right style="thin"/>
      <top>
        <color indexed="63"/>
      </top>
      <bottom>
        <color indexed="63"/>
      </bottom>
    </border>
    <border>
      <left style="medium"/>
      <right style="thin"/>
      <top style="medium"/>
      <bottom>
        <color indexed="63"/>
      </bottom>
    </border>
    <border>
      <left style="medium"/>
      <right style="thin"/>
      <top style="double"/>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9" fillId="0" borderId="0">
      <alignment vertical="center"/>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xf numFmtId="0" fontId="20" fillId="4" borderId="0" applyNumberFormat="0" applyBorder="0" applyAlignment="0" applyProtection="0"/>
  </cellStyleXfs>
  <cellXfs count="1751">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Border="1" applyAlignment="1">
      <alignment vertical="center"/>
    </xf>
    <xf numFmtId="40" fontId="24" fillId="0" borderId="0" xfId="49" applyNumberFormat="1" applyFont="1" applyAlignment="1">
      <alignment horizontal="right" vertical="center"/>
    </xf>
    <xf numFmtId="0" fontId="24" fillId="0" borderId="10" xfId="0" applyFont="1" applyBorder="1" applyAlignment="1">
      <alignment vertical="center" textRotation="255"/>
    </xf>
    <xf numFmtId="0" fontId="25" fillId="0" borderId="11" xfId="0" applyFont="1" applyBorder="1" applyAlignment="1">
      <alignment horizontal="center" vertical="center"/>
    </xf>
    <xf numFmtId="0" fontId="24" fillId="0" borderId="12" xfId="0" applyFont="1" applyBorder="1" applyAlignment="1">
      <alignment horizontal="center" vertical="center" shrinkToFi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176" fontId="24" fillId="0" borderId="19" xfId="0" applyNumberFormat="1" applyFont="1" applyBorder="1" applyAlignment="1">
      <alignment vertical="center"/>
    </xf>
    <xf numFmtId="176" fontId="24" fillId="21" borderId="20" xfId="0" applyNumberFormat="1" applyFont="1" applyFill="1" applyBorder="1" applyAlignment="1">
      <alignment vertical="center"/>
    </xf>
    <xf numFmtId="0" fontId="24" fillId="0" borderId="19" xfId="0" applyFont="1" applyBorder="1" applyAlignment="1">
      <alignment horizontal="left" vertical="center"/>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181" fontId="24" fillId="0" borderId="23" xfId="0" applyNumberFormat="1" applyFont="1" applyBorder="1" applyAlignment="1">
      <alignment vertical="center"/>
    </xf>
    <xf numFmtId="181" fontId="24" fillId="21" borderId="24" xfId="0" applyNumberFormat="1" applyFont="1" applyFill="1" applyBorder="1" applyAlignment="1">
      <alignment vertical="center"/>
    </xf>
    <xf numFmtId="0" fontId="24" fillId="0" borderId="25" xfId="0" applyFont="1" applyBorder="1" applyAlignment="1">
      <alignment vertical="center"/>
    </xf>
    <xf numFmtId="176" fontId="24" fillId="0" borderId="23" xfId="0" applyNumberFormat="1" applyFont="1" applyBorder="1" applyAlignment="1">
      <alignment vertical="center"/>
    </xf>
    <xf numFmtId="176" fontId="24" fillId="21" borderId="24" xfId="0" applyNumberFormat="1" applyFont="1" applyFill="1" applyBorder="1" applyAlignment="1">
      <alignment vertical="center"/>
    </xf>
    <xf numFmtId="0" fontId="24" fillId="0" borderId="23" xfId="0" applyFont="1" applyBorder="1" applyAlignment="1">
      <alignment vertical="center"/>
    </xf>
    <xf numFmtId="0" fontId="24" fillId="0" borderId="26" xfId="0" applyFont="1" applyBorder="1" applyAlignment="1">
      <alignment vertical="center" textRotation="255"/>
    </xf>
    <xf numFmtId="0" fontId="24" fillId="0" borderId="23" xfId="0" applyFont="1" applyFill="1" applyBorder="1" applyAlignment="1">
      <alignment vertical="center"/>
    </xf>
    <xf numFmtId="0" fontId="24" fillId="0" borderId="27"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29" xfId="0" applyFont="1" applyBorder="1" applyAlignment="1">
      <alignment horizontal="center" vertical="center" shrinkToFit="1"/>
    </xf>
    <xf numFmtId="181" fontId="24" fillId="0" borderId="30" xfId="0" applyNumberFormat="1" applyFont="1" applyBorder="1" applyAlignment="1">
      <alignment vertical="center"/>
    </xf>
    <xf numFmtId="181" fontId="24" fillId="21" borderId="31" xfId="0" applyNumberFormat="1" applyFont="1" applyFill="1" applyBorder="1" applyAlignment="1">
      <alignment vertical="center"/>
    </xf>
    <xf numFmtId="0" fontId="24" fillId="0" borderId="30" xfId="0" applyFont="1" applyFill="1" applyBorder="1" applyAlignment="1">
      <alignment vertical="center"/>
    </xf>
    <xf numFmtId="0" fontId="24" fillId="0" borderId="32" xfId="0" applyFont="1" applyBorder="1" applyAlignment="1">
      <alignment vertical="center" textRotation="255"/>
    </xf>
    <xf numFmtId="176" fontId="24" fillId="4" borderId="13" xfId="0" applyNumberFormat="1" applyFont="1" applyFill="1" applyBorder="1" applyAlignment="1">
      <alignment vertical="center"/>
    </xf>
    <xf numFmtId="176" fontId="24" fillId="4" borderId="33" xfId="0" applyNumberFormat="1" applyFont="1" applyFill="1" applyBorder="1" applyAlignment="1">
      <alignment vertical="center"/>
    </xf>
    <xf numFmtId="176" fontId="24" fillId="4" borderId="34" xfId="0" applyNumberFormat="1" applyFont="1" applyFill="1" applyBorder="1" applyAlignment="1">
      <alignment vertical="center"/>
    </xf>
    <xf numFmtId="0" fontId="24" fillId="0" borderId="33" xfId="0" applyFont="1" applyFill="1" applyBorder="1" applyAlignment="1">
      <alignment vertical="center"/>
    </xf>
    <xf numFmtId="0" fontId="24" fillId="0" borderId="35" xfId="0" applyFont="1" applyBorder="1" applyAlignment="1">
      <alignment horizontal="center" vertical="center" shrinkToFit="1"/>
    </xf>
    <xf numFmtId="176" fontId="24" fillId="0" borderId="36" xfId="0" applyNumberFormat="1" applyFont="1" applyBorder="1" applyAlignment="1">
      <alignment vertical="center"/>
    </xf>
    <xf numFmtId="176" fontId="24" fillId="0" borderId="37" xfId="0" applyNumberFormat="1" applyFont="1" applyBorder="1" applyAlignment="1">
      <alignment vertical="center"/>
    </xf>
    <xf numFmtId="176" fontId="24" fillId="21" borderId="38" xfId="0" applyNumberFormat="1" applyFont="1" applyFill="1" applyBorder="1" applyAlignment="1">
      <alignment vertical="center"/>
    </xf>
    <xf numFmtId="0" fontId="24" fillId="0" borderId="35" xfId="0" applyFont="1" applyFill="1" applyBorder="1" applyAlignment="1">
      <alignment vertical="center"/>
    </xf>
    <xf numFmtId="176" fontId="24" fillId="0" borderId="39" xfId="0" applyNumberFormat="1" applyFont="1" applyBorder="1" applyAlignment="1">
      <alignment vertical="center"/>
    </xf>
    <xf numFmtId="176" fontId="24" fillId="21" borderId="40" xfId="0" applyNumberFormat="1" applyFont="1" applyFill="1" applyBorder="1" applyAlignment="1">
      <alignment vertical="center"/>
    </xf>
    <xf numFmtId="0" fontId="24" fillId="0" borderId="22" xfId="0" applyFont="1" applyFill="1" applyBorder="1" applyAlignment="1">
      <alignment vertical="center"/>
    </xf>
    <xf numFmtId="0" fontId="24" fillId="0" borderId="41" xfId="0" applyFont="1" applyBorder="1" applyAlignment="1">
      <alignment horizontal="center" vertical="center" shrinkToFit="1"/>
    </xf>
    <xf numFmtId="176" fontId="24" fillId="0" borderId="30" xfId="0" applyNumberFormat="1" applyFont="1" applyBorder="1" applyAlignment="1">
      <alignment vertical="center"/>
    </xf>
    <xf numFmtId="176" fontId="24" fillId="0" borderId="42" xfId="0" applyNumberFormat="1" applyFont="1" applyBorder="1" applyAlignment="1">
      <alignment vertical="center"/>
    </xf>
    <xf numFmtId="176" fontId="24" fillId="21" borderId="43" xfId="0" applyNumberFormat="1" applyFont="1" applyFill="1" applyBorder="1" applyAlignment="1">
      <alignment vertical="center"/>
    </xf>
    <xf numFmtId="0" fontId="24" fillId="0" borderId="41" xfId="0" applyFont="1" applyFill="1" applyBorder="1" applyAlignment="1">
      <alignment vertical="center"/>
    </xf>
    <xf numFmtId="176" fontId="24" fillId="4" borderId="32" xfId="0" applyNumberFormat="1" applyFont="1" applyFill="1" applyBorder="1" applyAlignment="1">
      <alignment vertical="center"/>
    </xf>
    <xf numFmtId="176" fontId="24" fillId="4" borderId="44" xfId="0" applyNumberFormat="1" applyFont="1" applyFill="1" applyBorder="1" applyAlignment="1">
      <alignment vertical="center"/>
    </xf>
    <xf numFmtId="176" fontId="24" fillId="4" borderId="45" xfId="0" applyNumberFormat="1" applyFont="1" applyFill="1" applyBorder="1" applyAlignment="1">
      <alignment vertical="center"/>
    </xf>
    <xf numFmtId="0" fontId="25" fillId="0" borderId="35" xfId="0" applyFont="1" applyBorder="1" applyAlignment="1">
      <alignment vertical="center" shrinkToFit="1"/>
    </xf>
    <xf numFmtId="176" fontId="24" fillId="0" borderId="25" xfId="0" applyNumberFormat="1" applyFont="1" applyBorder="1" applyAlignment="1">
      <alignment vertical="center"/>
    </xf>
    <xf numFmtId="176" fontId="24" fillId="0" borderId="46" xfId="0" applyNumberFormat="1" applyFont="1" applyBorder="1" applyAlignment="1">
      <alignment vertical="center"/>
    </xf>
    <xf numFmtId="176" fontId="24" fillId="21" borderId="47" xfId="0" applyNumberFormat="1" applyFont="1" applyFill="1" applyBorder="1" applyAlignment="1">
      <alignment vertical="center"/>
    </xf>
    <xf numFmtId="0" fontId="24" fillId="0" borderId="48" xfId="0" applyFont="1" applyFill="1" applyBorder="1" applyAlignment="1">
      <alignment vertical="center"/>
    </xf>
    <xf numFmtId="0" fontId="25" fillId="0" borderId="22" xfId="0" applyFont="1" applyBorder="1" applyAlignment="1">
      <alignment vertical="center" shrinkToFit="1"/>
    </xf>
    <xf numFmtId="0" fontId="25" fillId="0" borderId="41" xfId="0" applyFont="1" applyBorder="1" applyAlignment="1">
      <alignment vertical="center" shrinkToFit="1"/>
    </xf>
    <xf numFmtId="176" fontId="24" fillId="4" borderId="49" xfId="0" applyNumberFormat="1" applyFont="1" applyFill="1" applyBorder="1" applyAlignment="1">
      <alignment vertical="center"/>
    </xf>
    <xf numFmtId="176" fontId="24" fillId="4" borderId="50" xfId="0" applyNumberFormat="1" applyFont="1" applyFill="1" applyBorder="1" applyAlignment="1">
      <alignment vertical="center"/>
    </xf>
    <xf numFmtId="176" fontId="24" fillId="4" borderId="51" xfId="0" applyNumberFormat="1" applyFont="1" applyFill="1" applyBorder="1" applyAlignment="1">
      <alignment vertical="center"/>
    </xf>
    <xf numFmtId="0" fontId="24" fillId="0" borderId="52" xfId="0" applyFont="1" applyFill="1" applyBorder="1" applyAlignment="1">
      <alignment vertical="center"/>
    </xf>
    <xf numFmtId="0" fontId="26" fillId="4" borderId="53" xfId="0" applyFont="1" applyFill="1" applyBorder="1" applyAlignment="1">
      <alignment horizontal="center" vertical="center" wrapText="1"/>
    </xf>
    <xf numFmtId="176" fontId="26" fillId="4" borderId="54" xfId="0" applyNumberFormat="1" applyFont="1" applyFill="1" applyBorder="1" applyAlignment="1">
      <alignment horizontal="right" vertical="center"/>
    </xf>
    <xf numFmtId="176" fontId="26" fillId="4" borderId="54" xfId="0" applyNumberFormat="1" applyFont="1" applyFill="1" applyBorder="1" applyAlignment="1">
      <alignment vertical="center"/>
    </xf>
    <xf numFmtId="176" fontId="26" fillId="4" borderId="55" xfId="0" applyNumberFormat="1" applyFont="1" applyFill="1" applyBorder="1" applyAlignment="1">
      <alignment vertical="center"/>
    </xf>
    <xf numFmtId="0" fontId="26" fillId="0" borderId="0" xfId="0" applyFont="1" applyAlignment="1">
      <alignment vertical="center"/>
    </xf>
    <xf numFmtId="0" fontId="26" fillId="21" borderId="56" xfId="0" applyFont="1" applyFill="1" applyBorder="1" applyAlignment="1">
      <alignment horizontal="center" vertical="center" wrapText="1"/>
    </xf>
    <xf numFmtId="176" fontId="24" fillId="0" borderId="13" xfId="0" applyNumberFormat="1" applyFont="1" applyFill="1" applyBorder="1" applyAlignment="1">
      <alignment horizontal="right" vertical="center"/>
    </xf>
    <xf numFmtId="176" fontId="24" fillId="21" borderId="14" xfId="0" applyNumberFormat="1" applyFont="1" applyFill="1" applyBorder="1" applyAlignment="1">
      <alignment horizontal="right" vertical="center"/>
    </xf>
    <xf numFmtId="0" fontId="24" fillId="0" borderId="13" xfId="0" applyFont="1" applyFill="1" applyBorder="1" applyAlignment="1">
      <alignment vertical="center" wrapText="1"/>
    </xf>
    <xf numFmtId="0" fontId="24" fillId="0" borderId="0" xfId="0" applyFont="1" applyFill="1" applyAlignment="1">
      <alignment vertical="center"/>
    </xf>
    <xf numFmtId="0" fontId="24" fillId="0" borderId="32" xfId="0" applyFont="1" applyFill="1" applyBorder="1" applyAlignment="1">
      <alignment vertical="center" wrapText="1"/>
    </xf>
    <xf numFmtId="0" fontId="26" fillId="7" borderId="57" xfId="0" applyFont="1" applyFill="1" applyBorder="1" applyAlignment="1">
      <alignment horizontal="center" vertical="center" wrapText="1"/>
    </xf>
    <xf numFmtId="176" fontId="26" fillId="0" borderId="32" xfId="0" applyNumberFormat="1" applyFont="1" applyFill="1" applyBorder="1" applyAlignment="1">
      <alignment horizontal="right" vertical="center"/>
    </xf>
    <xf numFmtId="176" fontId="26" fillId="7" borderId="58" xfId="0" applyNumberFormat="1" applyFont="1" applyFill="1" applyBorder="1" applyAlignment="1">
      <alignment horizontal="right" vertical="center"/>
    </xf>
    <xf numFmtId="0" fontId="26" fillId="0" borderId="32" xfId="0" applyFont="1" applyFill="1" applyBorder="1" applyAlignment="1">
      <alignment vertical="center" wrapText="1"/>
    </xf>
    <xf numFmtId="0" fontId="26" fillId="0" borderId="0" xfId="0" applyFont="1" applyFill="1" applyAlignment="1">
      <alignment vertical="center"/>
    </xf>
    <xf numFmtId="176" fontId="26" fillId="4" borderId="59" xfId="0" applyNumberFormat="1" applyFont="1" applyFill="1" applyBorder="1" applyAlignment="1">
      <alignment horizontal="right" vertical="center"/>
    </xf>
    <xf numFmtId="176" fontId="26" fillId="4" borderId="59" xfId="0" applyNumberFormat="1" applyFont="1" applyFill="1" applyBorder="1" applyAlignment="1">
      <alignment vertical="center"/>
    </xf>
    <xf numFmtId="176" fontId="26" fillId="4" borderId="60" xfId="0" applyNumberFormat="1" applyFont="1" applyFill="1" applyBorder="1" applyAlignment="1">
      <alignment vertical="center"/>
    </xf>
    <xf numFmtId="0" fontId="24" fillId="0" borderId="59" xfId="0" applyFont="1" applyFill="1" applyBorder="1" applyAlignment="1">
      <alignment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76" fontId="27" fillId="0" borderId="0" xfId="49" applyNumberFormat="1" applyFont="1" applyAlignment="1">
      <alignment vertical="center"/>
    </xf>
    <xf numFmtId="176" fontId="22" fillId="0" borderId="0" xfId="49" applyNumberFormat="1" applyFont="1" applyAlignment="1">
      <alignment vertical="center"/>
    </xf>
    <xf numFmtId="176" fontId="22" fillId="0" borderId="61" xfId="49" applyNumberFormat="1" applyFont="1" applyBorder="1" applyAlignment="1">
      <alignment vertical="center"/>
    </xf>
    <xf numFmtId="176" fontId="22" fillId="0" borderId="0" xfId="49" applyNumberFormat="1" applyFont="1" applyAlignment="1">
      <alignment horizontal="right" vertical="center"/>
    </xf>
    <xf numFmtId="176" fontId="22" fillId="0" borderId="62" xfId="49" applyNumberFormat="1" applyFont="1" applyBorder="1" applyAlignment="1">
      <alignment horizontal="center" vertical="center" wrapText="1"/>
    </xf>
    <xf numFmtId="176" fontId="22" fillId="0" borderId="63" xfId="49" applyNumberFormat="1" applyFont="1" applyBorder="1" applyAlignment="1">
      <alignment horizontal="center" vertical="center" wrapText="1"/>
    </xf>
    <xf numFmtId="176" fontId="22" fillId="0" borderId="62" xfId="49" applyNumberFormat="1" applyFont="1" applyBorder="1" applyAlignment="1">
      <alignment horizontal="center" vertical="center"/>
    </xf>
    <xf numFmtId="176" fontId="22" fillId="24" borderId="64" xfId="49" applyNumberFormat="1" applyFont="1" applyFill="1" applyBorder="1" applyAlignment="1">
      <alignment horizontal="center" vertical="center"/>
    </xf>
    <xf numFmtId="176" fontId="22" fillId="0" borderId="65" xfId="49" applyNumberFormat="1" applyFont="1" applyBorder="1" applyAlignment="1">
      <alignment vertical="center"/>
    </xf>
    <xf numFmtId="176" fontId="22" fillId="0" borderId="66" xfId="49" applyNumberFormat="1" applyFont="1" applyBorder="1" applyAlignment="1">
      <alignment vertical="center"/>
    </xf>
    <xf numFmtId="176" fontId="22" fillId="0" borderId="65" xfId="49" applyNumberFormat="1" applyFont="1" applyBorder="1" applyAlignment="1">
      <alignment horizontal="right" vertical="center"/>
    </xf>
    <xf numFmtId="176" fontId="28" fillId="24" borderId="67" xfId="49" applyNumberFormat="1" applyFont="1" applyFill="1" applyBorder="1" applyAlignment="1">
      <alignment vertical="center"/>
    </xf>
    <xf numFmtId="176" fontId="28" fillId="24" borderId="68" xfId="49" applyNumberFormat="1" applyFont="1" applyFill="1" applyBorder="1" applyAlignment="1">
      <alignment vertical="center"/>
    </xf>
    <xf numFmtId="176" fontId="28" fillId="24" borderId="69" xfId="49" applyNumberFormat="1" applyFont="1" applyFill="1" applyBorder="1" applyAlignment="1">
      <alignment vertical="center"/>
    </xf>
    <xf numFmtId="176" fontId="22" fillId="0" borderId="13" xfId="49" applyNumberFormat="1" applyFont="1" applyBorder="1" applyAlignment="1">
      <alignment horizontal="center" vertical="center"/>
    </xf>
    <xf numFmtId="176" fontId="28" fillId="0" borderId="56" xfId="49" applyNumberFormat="1" applyFont="1" applyBorder="1" applyAlignment="1">
      <alignment horizontal="right" vertical="center"/>
    </xf>
    <xf numFmtId="176" fontId="28" fillId="24" borderId="34" xfId="49" applyNumberFormat="1" applyFont="1" applyFill="1" applyBorder="1" applyAlignment="1">
      <alignment vertical="center"/>
    </xf>
    <xf numFmtId="176" fontId="22" fillId="0" borderId="56" xfId="49" applyNumberFormat="1" applyFont="1" applyBorder="1" applyAlignment="1">
      <alignment horizontal="center" vertical="center"/>
    </xf>
    <xf numFmtId="176" fontId="22" fillId="0" borderId="0" xfId="49" applyNumberFormat="1" applyFont="1" applyAlignment="1">
      <alignment horizontal="center"/>
    </xf>
    <xf numFmtId="176" fontId="22" fillId="0" borderId="0" xfId="49" applyNumberFormat="1" applyFont="1" applyAlignment="1">
      <alignment horizontal="center" vertical="top"/>
    </xf>
    <xf numFmtId="176" fontId="22" fillId="0" borderId="11" xfId="49" applyNumberFormat="1" applyFont="1" applyBorder="1" applyAlignment="1">
      <alignment horizontal="center" vertical="center"/>
    </xf>
    <xf numFmtId="176" fontId="28" fillId="24" borderId="64" xfId="49" applyNumberFormat="1" applyFont="1" applyFill="1" applyBorder="1" applyAlignment="1">
      <alignment vertical="center"/>
    </xf>
    <xf numFmtId="176" fontId="28" fillId="24" borderId="70" xfId="49" applyNumberFormat="1" applyFont="1" applyFill="1" applyBorder="1" applyAlignment="1">
      <alignment vertical="center"/>
    </xf>
    <xf numFmtId="176" fontId="28" fillId="24" borderId="71" xfId="49" applyNumberFormat="1" applyFont="1" applyFill="1" applyBorder="1" applyAlignment="1">
      <alignment vertical="center"/>
    </xf>
    <xf numFmtId="10" fontId="29" fillId="21" borderId="32" xfId="49" applyNumberFormat="1" applyFont="1" applyFill="1" applyBorder="1" applyAlignment="1">
      <alignment horizontal="center" vertical="center"/>
    </xf>
    <xf numFmtId="10" fontId="29" fillId="21" borderId="72" xfId="49" applyNumberFormat="1" applyFont="1" applyFill="1" applyBorder="1" applyAlignment="1">
      <alignment horizontal="center" vertical="center"/>
    </xf>
    <xf numFmtId="176" fontId="22" fillId="21" borderId="45" xfId="49" applyNumberFormat="1" applyFont="1" applyFill="1" applyBorder="1" applyAlignment="1">
      <alignment vertical="center"/>
    </xf>
    <xf numFmtId="176" fontId="22" fillId="24" borderId="34" xfId="49" applyNumberFormat="1" applyFont="1" applyFill="1" applyBorder="1" applyAlignment="1">
      <alignment vertical="center"/>
    </xf>
    <xf numFmtId="176" fontId="22" fillId="24" borderId="64" xfId="49" applyNumberFormat="1" applyFont="1" applyFill="1" applyBorder="1" applyAlignment="1">
      <alignment vertical="center"/>
    </xf>
    <xf numFmtId="0" fontId="30" fillId="0" borderId="0" xfId="0" applyFont="1" applyAlignment="1">
      <alignment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0" fillId="0" borderId="76" xfId="0" applyFont="1" applyBorder="1" applyAlignment="1">
      <alignment vertical="center"/>
    </xf>
    <xf numFmtId="0" fontId="30" fillId="0" borderId="76" xfId="0" applyFont="1" applyBorder="1" applyAlignment="1">
      <alignment horizontal="center" vertical="center"/>
    </xf>
    <xf numFmtId="0" fontId="30" fillId="0" borderId="77" xfId="0" applyFont="1" applyBorder="1" applyAlignment="1">
      <alignment vertical="center"/>
    </xf>
    <xf numFmtId="0" fontId="30" fillId="0" borderId="78" xfId="0" applyFont="1" applyBorder="1" applyAlignment="1">
      <alignment vertical="center"/>
    </xf>
    <xf numFmtId="0" fontId="30" fillId="0" borderId="79" xfId="0" applyFont="1" applyBorder="1" applyAlignment="1">
      <alignment vertical="center"/>
    </xf>
    <xf numFmtId="0" fontId="30" fillId="0" borderId="80" xfId="0" applyFont="1" applyBorder="1" applyAlignment="1">
      <alignment vertical="center"/>
    </xf>
    <xf numFmtId="0" fontId="30" fillId="0" borderId="80" xfId="0" applyFont="1" applyBorder="1" applyAlignment="1">
      <alignment horizontal="center" vertical="center"/>
    </xf>
    <xf numFmtId="0" fontId="30" fillId="0" borderId="81" xfId="0" applyFont="1" applyBorder="1" applyAlignment="1">
      <alignment vertical="center"/>
    </xf>
    <xf numFmtId="0" fontId="30" fillId="0" borderId="82" xfId="0" applyFont="1" applyBorder="1" applyAlignment="1">
      <alignment vertical="center"/>
    </xf>
    <xf numFmtId="0" fontId="30" fillId="0" borderId="83" xfId="0" applyFont="1" applyBorder="1" applyAlignment="1">
      <alignment vertical="center"/>
    </xf>
    <xf numFmtId="179" fontId="30" fillId="0" borderId="80" xfId="0" applyNumberFormat="1" applyFont="1" applyBorder="1" applyAlignment="1">
      <alignment horizontal="center" vertical="center" shrinkToFit="1"/>
    </xf>
    <xf numFmtId="0" fontId="30" fillId="0" borderId="13" xfId="0" applyFont="1" applyBorder="1" applyAlignment="1">
      <alignment vertical="center"/>
    </xf>
    <xf numFmtId="0" fontId="30" fillId="0" borderId="84" xfId="0" applyFont="1" applyBorder="1" applyAlignment="1">
      <alignment vertical="center"/>
    </xf>
    <xf numFmtId="0" fontId="30" fillId="0" borderId="85" xfId="0" applyFont="1" applyBorder="1" applyAlignment="1">
      <alignment vertical="center"/>
    </xf>
    <xf numFmtId="0" fontId="30" fillId="0" borderId="86" xfId="0" applyFont="1" applyBorder="1" applyAlignment="1">
      <alignment vertical="center"/>
    </xf>
    <xf numFmtId="0" fontId="30" fillId="0" borderId="87" xfId="0" applyFont="1" applyBorder="1" applyAlignment="1">
      <alignment horizontal="center" vertical="center"/>
    </xf>
    <xf numFmtId="0" fontId="30" fillId="0" borderId="88" xfId="0" applyFont="1" applyBorder="1" applyAlignment="1">
      <alignment vertical="center"/>
    </xf>
    <xf numFmtId="0" fontId="30" fillId="0" borderId="89" xfId="0" applyFont="1" applyBorder="1" applyAlignment="1">
      <alignment vertical="center"/>
    </xf>
    <xf numFmtId="0" fontId="30" fillId="0" borderId="90" xfId="0" applyFont="1" applyBorder="1" applyAlignment="1">
      <alignment vertical="center"/>
    </xf>
    <xf numFmtId="0" fontId="34" fillId="0" borderId="80" xfId="69" applyFont="1" applyBorder="1" applyAlignment="1">
      <alignment vertical="center"/>
      <protection/>
    </xf>
    <xf numFmtId="0" fontId="34" fillId="0" borderId="80" xfId="69" applyFont="1" applyBorder="1" applyAlignment="1">
      <alignment vertical="center" wrapText="1"/>
      <protection/>
    </xf>
    <xf numFmtId="0" fontId="22" fillId="0" borderId="0" xfId="0" applyFont="1" applyBorder="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0" fillId="0" borderId="0" xfId="0" applyFont="1" applyBorder="1" applyAlignment="1">
      <alignment vertical="center"/>
    </xf>
    <xf numFmtId="0" fontId="40" fillId="0" borderId="61" xfId="0" applyFont="1" applyBorder="1" applyAlignment="1">
      <alignment vertical="center"/>
    </xf>
    <xf numFmtId="0" fontId="40"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0" borderId="91" xfId="0" applyFont="1" applyBorder="1" applyAlignment="1">
      <alignment vertical="center"/>
    </xf>
    <xf numFmtId="0" fontId="40" fillId="0" borderId="92" xfId="0" applyFont="1" applyBorder="1" applyAlignment="1">
      <alignment vertical="center"/>
    </xf>
    <xf numFmtId="0" fontId="41" fillId="0" borderId="0" xfId="0" applyFont="1" applyAlignment="1">
      <alignment/>
    </xf>
    <xf numFmtId="0" fontId="40" fillId="0" borderId="13" xfId="0" applyFont="1" applyBorder="1" applyAlignment="1">
      <alignment horizontal="center" vertical="center" shrinkToFit="1"/>
    </xf>
    <xf numFmtId="38" fontId="40" fillId="0" borderId="56" xfId="49" applyFont="1" applyBorder="1" applyAlignment="1">
      <alignment vertical="center"/>
    </xf>
    <xf numFmtId="0" fontId="40" fillId="0" borderId="15" xfId="0" applyFont="1" applyBorder="1" applyAlignment="1">
      <alignment horizontal="center" vertical="center" shrinkToFit="1"/>
    </xf>
    <xf numFmtId="177" fontId="40" fillId="0" borderId="56" xfId="49" applyNumberFormat="1" applyFont="1" applyBorder="1" applyAlignment="1">
      <alignment vertical="center"/>
    </xf>
    <xf numFmtId="38" fontId="40" fillId="0" borderId="91" xfId="49" applyFont="1" applyBorder="1" applyAlignment="1">
      <alignment vertical="center"/>
    </xf>
    <xf numFmtId="0" fontId="40" fillId="0" borderId="72" xfId="0" applyFont="1" applyBorder="1" applyAlignment="1">
      <alignment horizontal="center" vertical="center"/>
    </xf>
    <xf numFmtId="0" fontId="40" fillId="0" borderId="32" xfId="0" applyFont="1" applyBorder="1" applyAlignment="1">
      <alignment horizontal="center" vertical="center"/>
    </xf>
    <xf numFmtId="0" fontId="40" fillId="24" borderId="33" xfId="0" applyFont="1" applyFill="1" applyBorder="1" applyAlignment="1">
      <alignment vertical="center"/>
    </xf>
    <xf numFmtId="0" fontId="40" fillId="24" borderId="32" xfId="0" applyFont="1" applyFill="1" applyBorder="1" applyAlignment="1">
      <alignment vertical="center"/>
    </xf>
    <xf numFmtId="0" fontId="41" fillId="0" borderId="0" xfId="0" applyFont="1" applyBorder="1" applyAlignment="1">
      <alignment vertical="center"/>
    </xf>
    <xf numFmtId="0" fontId="40" fillId="0" borderId="23" xfId="0" applyFont="1" applyBorder="1" applyAlignment="1">
      <alignment horizontal="center" vertical="center" shrinkToFit="1"/>
    </xf>
    <xf numFmtId="0" fontId="41" fillId="0" borderId="0" xfId="0" applyFont="1" applyAlignment="1">
      <alignment vertical="center"/>
    </xf>
    <xf numFmtId="0" fontId="40" fillId="0" borderId="21" xfId="0" applyFont="1" applyBorder="1" applyAlignment="1">
      <alignment horizontal="center" vertical="center"/>
    </xf>
    <xf numFmtId="38" fontId="40" fillId="24" borderId="22" xfId="49" applyNumberFormat="1" applyFont="1" applyFill="1" applyBorder="1" applyAlignment="1">
      <alignment vertical="center"/>
    </xf>
    <xf numFmtId="38" fontId="40" fillId="0" borderId="21" xfId="49" applyNumberFormat="1" applyFont="1" applyBorder="1" applyAlignment="1">
      <alignment vertical="center"/>
    </xf>
    <xf numFmtId="38" fontId="40" fillId="0" borderId="93" xfId="49" applyNumberFormat="1" applyFont="1" applyBorder="1" applyAlignment="1">
      <alignment vertical="center"/>
    </xf>
    <xf numFmtId="38" fontId="40" fillId="24" borderId="23" xfId="49" applyNumberFormat="1" applyFont="1" applyFill="1" applyBorder="1" applyAlignment="1">
      <alignment vertical="center"/>
    </xf>
    <xf numFmtId="0" fontId="41" fillId="0" borderId="17" xfId="0" applyFont="1" applyBorder="1" applyAlignment="1">
      <alignment vertical="center"/>
    </xf>
    <xf numFmtId="38" fontId="40" fillId="24" borderId="53" xfId="49" applyNumberFormat="1" applyFont="1" applyFill="1" applyBorder="1" applyAlignment="1">
      <alignment vertical="center"/>
    </xf>
    <xf numFmtId="38" fontId="40" fillId="24" borderId="94" xfId="49" applyNumberFormat="1" applyFont="1" applyFill="1" applyBorder="1" applyAlignment="1">
      <alignment vertical="center"/>
    </xf>
    <xf numFmtId="38" fontId="40" fillId="24" borderId="95" xfId="49" applyNumberFormat="1" applyFont="1" applyFill="1" applyBorder="1" applyAlignment="1">
      <alignment vertical="center"/>
    </xf>
    <xf numFmtId="0" fontId="42" fillId="0" borderId="0" xfId="0" applyFont="1" applyAlignment="1">
      <alignment horizontal="left" vertical="center"/>
    </xf>
    <xf numFmtId="0" fontId="42" fillId="0" borderId="0" xfId="0" applyFont="1" applyAlignment="1">
      <alignment horizontal="right" vertical="center"/>
    </xf>
    <xf numFmtId="0" fontId="41" fillId="0" borderId="61" xfId="66" applyFont="1" applyBorder="1">
      <alignment vertical="center"/>
      <protection/>
    </xf>
    <xf numFmtId="0" fontId="22" fillId="0" borderId="96" xfId="66" applyFont="1" applyBorder="1" applyAlignment="1">
      <alignment horizontal="center" vertical="center"/>
      <protection/>
    </xf>
    <xf numFmtId="0" fontId="22" fillId="0" borderId="97" xfId="66" applyFont="1" applyBorder="1" applyAlignment="1">
      <alignment horizontal="center" vertical="center"/>
      <protection/>
    </xf>
    <xf numFmtId="0" fontId="22" fillId="0" borderId="98" xfId="66" applyFont="1" applyBorder="1" applyAlignment="1">
      <alignment horizontal="center" vertical="center"/>
      <protection/>
    </xf>
    <xf numFmtId="0" fontId="22" fillId="0" borderId="99" xfId="66" applyFont="1" applyBorder="1">
      <alignment vertical="center"/>
      <protection/>
    </xf>
    <xf numFmtId="180" fontId="22" fillId="0" borderId="100" xfId="66" applyNumberFormat="1" applyFont="1" applyBorder="1" applyAlignment="1">
      <alignment horizontal="right" vertical="center"/>
      <protection/>
    </xf>
    <xf numFmtId="0" fontId="22" fillId="0" borderId="93" xfId="66" applyFont="1" applyBorder="1">
      <alignment vertical="center"/>
      <protection/>
    </xf>
    <xf numFmtId="0" fontId="22" fillId="0" borderId="101" xfId="66" applyFont="1" applyBorder="1">
      <alignment vertical="center"/>
      <protection/>
    </xf>
    <xf numFmtId="180" fontId="22" fillId="0" borderId="102" xfId="66" applyNumberFormat="1" applyFont="1" applyBorder="1" applyAlignment="1">
      <alignment horizontal="right" vertical="center"/>
      <protection/>
    </xf>
    <xf numFmtId="0" fontId="22" fillId="0" borderId="103" xfId="66" applyFont="1" applyBorder="1" applyAlignment="1">
      <alignment vertical="center" wrapText="1"/>
      <protection/>
    </xf>
    <xf numFmtId="0" fontId="22" fillId="0" borderId="103" xfId="66" applyFont="1" applyBorder="1">
      <alignment vertical="center"/>
      <protection/>
    </xf>
    <xf numFmtId="0" fontId="22" fillId="0" borderId="104" xfId="66" applyFont="1" applyBorder="1">
      <alignment vertical="center"/>
      <protection/>
    </xf>
    <xf numFmtId="180" fontId="22" fillId="0" borderId="105" xfId="66" applyNumberFormat="1" applyFont="1" applyBorder="1" applyAlignment="1">
      <alignment horizontal="right" vertical="center"/>
      <protection/>
    </xf>
    <xf numFmtId="0" fontId="22" fillId="0" borderId="106" xfId="66" applyFont="1" applyBorder="1">
      <alignment vertical="center"/>
      <protection/>
    </xf>
    <xf numFmtId="0" fontId="22" fillId="24" borderId="107" xfId="66" applyFont="1" applyFill="1" applyBorder="1" applyAlignment="1">
      <alignment horizontal="center" vertical="center"/>
      <protection/>
    </xf>
    <xf numFmtId="180" fontId="22" fillId="24" borderId="108" xfId="66" applyNumberFormat="1" applyFont="1" applyFill="1" applyBorder="1" applyAlignment="1">
      <alignment horizontal="right" vertical="center"/>
      <protection/>
    </xf>
    <xf numFmtId="0" fontId="22" fillId="24" borderId="95" xfId="66" applyFont="1" applyFill="1" applyBorder="1">
      <alignment vertical="center"/>
      <protection/>
    </xf>
    <xf numFmtId="0" fontId="33" fillId="0" borderId="109" xfId="70" applyFont="1" applyBorder="1" applyAlignment="1">
      <alignment horizontal="center" vertical="center"/>
    </xf>
    <xf numFmtId="0" fontId="33" fillId="0" borderId="110" xfId="70" applyFont="1" applyBorder="1" applyAlignment="1">
      <alignment horizontal="center" vertical="center"/>
    </xf>
    <xf numFmtId="10" fontId="26" fillId="0" borderId="54" xfId="0" applyNumberFormat="1" applyFont="1" applyFill="1" applyBorder="1" applyAlignment="1">
      <alignment vertical="center"/>
    </xf>
    <xf numFmtId="0" fontId="49" fillId="0" borderId="0" xfId="70" applyFont="1" applyAlignment="1">
      <alignment vertical="center"/>
    </xf>
    <xf numFmtId="0" fontId="33" fillId="0" borderId="0" xfId="70" applyFont="1" applyAlignment="1">
      <alignment vertical="center"/>
    </xf>
    <xf numFmtId="0" fontId="32" fillId="0" borderId="0" xfId="70" applyFont="1" applyAlignment="1">
      <alignment vertical="center"/>
    </xf>
    <xf numFmtId="0" fontId="0" fillId="0" borderId="0" xfId="70" applyFont="1" applyAlignment="1">
      <alignment vertical="center"/>
    </xf>
    <xf numFmtId="0" fontId="33" fillId="0" borderId="0" xfId="70" applyFont="1" applyAlignment="1">
      <alignment horizontal="center" vertical="center" wrapText="1"/>
    </xf>
    <xf numFmtId="0" fontId="33" fillId="0" borderId="0" xfId="70" applyFont="1" applyAlignment="1">
      <alignment horizontal="right" vertical="center"/>
    </xf>
    <xf numFmtId="0" fontId="0" fillId="0" borderId="111" xfId="69" applyBorder="1" applyAlignment="1">
      <alignment vertical="center"/>
      <protection/>
    </xf>
    <xf numFmtId="0" fontId="33" fillId="0" borderId="12" xfId="70" applyFont="1" applyBorder="1" applyAlignment="1">
      <alignment horizontal="center" vertical="center"/>
    </xf>
    <xf numFmtId="0" fontId="33" fillId="0" borderId="81" xfId="70" applyFont="1" applyBorder="1" applyAlignment="1">
      <alignment horizontal="center" vertical="center"/>
    </xf>
    <xf numFmtId="0" fontId="33" fillId="0" borderId="13" xfId="70" applyFont="1" applyBorder="1" applyAlignment="1">
      <alignment horizontal="center" vertical="center"/>
    </xf>
    <xf numFmtId="0" fontId="33" fillId="0" borderId="84" xfId="70" applyFont="1" applyBorder="1" applyAlignment="1">
      <alignment horizontal="center" vertical="center"/>
    </xf>
    <xf numFmtId="0" fontId="33" fillId="0" borderId="56" xfId="70" applyFont="1" applyBorder="1" applyAlignment="1">
      <alignment horizontal="center" vertical="center"/>
    </xf>
    <xf numFmtId="0" fontId="0" fillId="0" borderId="110" xfId="69" applyFont="1" applyBorder="1" applyAlignment="1">
      <alignment horizontal="center" vertical="center"/>
      <protection/>
    </xf>
    <xf numFmtId="0" fontId="33" fillId="0" borderId="0" xfId="70" applyFont="1" applyAlignment="1">
      <alignment horizontal="center" vertical="center"/>
    </xf>
    <xf numFmtId="0" fontId="33" fillId="0" borderId="10" xfId="70" applyFont="1" applyBorder="1" applyAlignment="1">
      <alignment horizontal="center" vertical="center"/>
    </xf>
    <xf numFmtId="0" fontId="0" fillId="0" borderId="110" xfId="69" applyBorder="1" applyAlignment="1">
      <alignment horizontal="center" vertical="center"/>
      <protection/>
    </xf>
    <xf numFmtId="0" fontId="33" fillId="0" borderId="11" xfId="70" applyFont="1" applyBorder="1" applyAlignment="1">
      <alignment horizontal="center" vertical="center"/>
    </xf>
    <xf numFmtId="0" fontId="33" fillId="0" borderId="10" xfId="70" applyFont="1" applyBorder="1" applyAlignment="1">
      <alignment vertical="center"/>
    </xf>
    <xf numFmtId="0" fontId="33" fillId="0" borderId="112" xfId="70" applyFont="1" applyBorder="1" applyAlignment="1">
      <alignment horizontal="center" vertical="center"/>
    </xf>
    <xf numFmtId="0" fontId="33" fillId="0" borderId="15" xfId="70" applyFont="1" applyBorder="1" applyAlignment="1">
      <alignment horizontal="center" vertical="center"/>
    </xf>
    <xf numFmtId="0" fontId="33" fillId="0" borderId="113" xfId="70" applyFont="1" applyBorder="1" applyAlignment="1">
      <alignment horizontal="center" vertical="center"/>
    </xf>
    <xf numFmtId="0" fontId="33" fillId="0" borderId="14" xfId="70" applyFont="1" applyBorder="1" applyAlignment="1">
      <alignment vertical="center"/>
    </xf>
    <xf numFmtId="0" fontId="33" fillId="0" borderId="80" xfId="70" applyFont="1" applyBorder="1" applyAlignment="1">
      <alignment vertical="center"/>
    </xf>
    <xf numFmtId="0" fontId="0" fillId="0" borderId="80" xfId="69" applyBorder="1" applyAlignment="1">
      <alignment vertical="center"/>
      <protection/>
    </xf>
    <xf numFmtId="0" fontId="33" fillId="0" borderId="12" xfId="70" applyFont="1" applyBorder="1" applyAlignment="1">
      <alignment vertical="center"/>
    </xf>
    <xf numFmtId="0" fontId="33" fillId="0" borderId="81" xfId="70" applyFont="1" applyBorder="1" applyAlignment="1">
      <alignment vertical="center"/>
    </xf>
    <xf numFmtId="0" fontId="33" fillId="0" borderId="13" xfId="70" applyFont="1" applyBorder="1" applyAlignment="1">
      <alignment vertical="center"/>
    </xf>
    <xf numFmtId="0" fontId="33" fillId="0" borderId="84" xfId="70" applyFont="1" applyBorder="1" applyAlignment="1">
      <alignment vertical="center"/>
    </xf>
    <xf numFmtId="0" fontId="33" fillId="0" borderId="56" xfId="70" applyFont="1" applyBorder="1" applyAlignment="1">
      <alignment vertical="center"/>
    </xf>
    <xf numFmtId="0" fontId="33" fillId="0" borderId="72" xfId="70" applyFont="1" applyBorder="1" applyAlignment="1">
      <alignment vertical="center"/>
    </xf>
    <xf numFmtId="0" fontId="33" fillId="0" borderId="77" xfId="70" applyFont="1" applyBorder="1" applyAlignment="1">
      <alignment vertical="center"/>
    </xf>
    <xf numFmtId="0" fontId="33" fillId="0" borderId="32" xfId="70" applyFont="1" applyBorder="1" applyAlignment="1">
      <alignment vertical="center"/>
    </xf>
    <xf numFmtId="0" fontId="33" fillId="0" borderId="114" xfId="70" applyFont="1" applyBorder="1" applyAlignment="1">
      <alignment vertical="center"/>
    </xf>
    <xf numFmtId="0" fontId="33" fillId="0" borderId="33" xfId="70" applyFont="1" applyBorder="1" applyAlignment="1">
      <alignment vertical="center"/>
    </xf>
    <xf numFmtId="0" fontId="33" fillId="0" borderId="58" xfId="70" applyFont="1" applyBorder="1" applyAlignment="1">
      <alignment vertical="center"/>
    </xf>
    <xf numFmtId="0" fontId="33" fillId="0" borderId="76" xfId="70" applyFont="1" applyBorder="1" applyAlignment="1">
      <alignment vertical="center"/>
    </xf>
    <xf numFmtId="0" fontId="33" fillId="0" borderId="115" xfId="70" applyFont="1" applyBorder="1" applyAlignment="1">
      <alignment vertical="center"/>
    </xf>
    <xf numFmtId="0" fontId="33" fillId="0" borderId="73" xfId="70" applyFont="1" applyBorder="1" applyAlignment="1">
      <alignment vertical="center"/>
    </xf>
    <xf numFmtId="0" fontId="33" fillId="0" borderId="74" xfId="70" applyFont="1" applyBorder="1" applyAlignment="1">
      <alignment vertical="center"/>
    </xf>
    <xf numFmtId="0" fontId="33" fillId="0" borderId="75" xfId="70" applyFont="1" applyBorder="1" applyAlignment="1">
      <alignment vertical="center"/>
    </xf>
    <xf numFmtId="0" fontId="33" fillId="0" borderId="116" xfId="70" applyFont="1" applyBorder="1" applyAlignment="1">
      <alignment vertical="center"/>
    </xf>
    <xf numFmtId="0" fontId="33" fillId="0" borderId="117" xfId="70" applyFont="1" applyBorder="1" applyAlignment="1">
      <alignment vertical="center"/>
    </xf>
    <xf numFmtId="0" fontId="33" fillId="0" borderId="118" xfId="70" applyFont="1" applyBorder="1" applyAlignment="1">
      <alignment vertical="center"/>
    </xf>
    <xf numFmtId="0" fontId="33" fillId="0" borderId="119" xfId="70" applyFont="1" applyBorder="1" applyAlignment="1">
      <alignment horizontal="center" vertical="center"/>
    </xf>
    <xf numFmtId="0" fontId="0" fillId="0" borderId="119" xfId="69" applyBorder="1" applyAlignment="1">
      <alignment vertical="center"/>
      <protection/>
    </xf>
    <xf numFmtId="0" fontId="33" fillId="0" borderId="0" xfId="70" applyFont="1" applyBorder="1" applyAlignment="1">
      <alignment vertical="center"/>
    </xf>
    <xf numFmtId="0" fontId="0" fillId="0" borderId="0" xfId="70" applyBorder="1" applyAlignment="1">
      <alignment vertical="center"/>
    </xf>
    <xf numFmtId="0" fontId="33" fillId="0" borderId="0" xfId="70" applyFont="1" applyBorder="1" applyAlignment="1">
      <alignment horizontal="center" vertical="center"/>
    </xf>
    <xf numFmtId="0" fontId="0" fillId="0" borderId="0" xfId="69" applyBorder="1" applyAlignment="1">
      <alignment vertical="center"/>
      <protection/>
    </xf>
    <xf numFmtId="0" fontId="50" fillId="0" borderId="0" xfId="70" applyFont="1" applyAlignment="1">
      <alignment horizontal="right" vertical="center"/>
    </xf>
    <xf numFmtId="0" fontId="50" fillId="0" borderId="0" xfId="70" applyFont="1" applyAlignment="1">
      <alignment vertical="center"/>
    </xf>
    <xf numFmtId="0" fontId="50" fillId="0" borderId="0" xfId="69" applyFont="1" applyBorder="1" applyAlignment="1">
      <alignment vertical="center"/>
      <protection/>
    </xf>
    <xf numFmtId="0" fontId="35" fillId="0" borderId="0" xfId="70" applyFont="1" applyAlignment="1">
      <alignment horizontal="right" vertical="center"/>
    </xf>
    <xf numFmtId="0" fontId="35" fillId="0" borderId="0" xfId="70" applyFont="1" applyAlignment="1">
      <alignment vertical="center"/>
    </xf>
    <xf numFmtId="0" fontId="33" fillId="0" borderId="92" xfId="70" applyFont="1" applyBorder="1" applyAlignment="1">
      <alignment horizontal="center" vertical="center"/>
    </xf>
    <xf numFmtId="0" fontId="33" fillId="0" borderId="120" xfId="70" applyFont="1" applyBorder="1" applyAlignment="1">
      <alignment vertical="center"/>
    </xf>
    <xf numFmtId="0" fontId="0" fillId="0" borderId="120" xfId="70" applyBorder="1" applyAlignment="1">
      <alignment vertical="center"/>
    </xf>
    <xf numFmtId="0" fontId="0" fillId="0" borderId="121" xfId="69" applyFont="1" applyBorder="1" applyAlignment="1">
      <alignment horizontal="center" vertical="center"/>
      <protection/>
    </xf>
    <xf numFmtId="0" fontId="0" fillId="0" borderId="121" xfId="69" applyBorder="1" applyAlignment="1">
      <alignment horizontal="center" vertical="center"/>
      <protection/>
    </xf>
    <xf numFmtId="0" fontId="33" fillId="0" borderId="80" xfId="70" applyFont="1" applyBorder="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0" xfId="0" applyAlignment="1">
      <alignment horizontal="center" vertical="center"/>
    </xf>
    <xf numFmtId="0" fontId="0" fillId="0" borderId="114" xfId="0" applyBorder="1" applyAlignment="1">
      <alignment horizontal="right" vertical="center"/>
    </xf>
    <xf numFmtId="182" fontId="0" fillId="0" borderId="127" xfId="0" applyNumberFormat="1" applyBorder="1" applyAlignment="1">
      <alignment vertical="center"/>
    </xf>
    <xf numFmtId="182" fontId="0" fillId="0" borderId="128" xfId="0" applyNumberFormat="1" applyBorder="1" applyAlignment="1">
      <alignment vertical="center"/>
    </xf>
    <xf numFmtId="182" fontId="0" fillId="0" borderId="129" xfId="0" applyNumberFormat="1" applyBorder="1" applyAlignment="1">
      <alignment vertical="center"/>
    </xf>
    <xf numFmtId="182" fontId="0" fillId="0" borderId="130" xfId="0" applyNumberFormat="1" applyBorder="1" applyAlignment="1">
      <alignment vertical="center"/>
    </xf>
    <xf numFmtId="182" fontId="0" fillId="0" borderId="131" xfId="0" applyNumberFormat="1" applyBorder="1" applyAlignment="1">
      <alignment vertical="center"/>
    </xf>
    <xf numFmtId="0" fontId="0" fillId="0" borderId="84" xfId="0" applyBorder="1" applyAlignment="1">
      <alignment horizontal="right" vertical="center"/>
    </xf>
    <xf numFmtId="182" fontId="0" fillId="0" borderId="132" xfId="0" applyNumberFormat="1" applyBorder="1" applyAlignment="1">
      <alignment vertical="center"/>
    </xf>
    <xf numFmtId="182" fontId="0" fillId="0" borderId="133" xfId="0" applyNumberFormat="1" applyBorder="1" applyAlignment="1">
      <alignment vertical="center"/>
    </xf>
    <xf numFmtId="182" fontId="0" fillId="0" borderId="134" xfId="0" applyNumberFormat="1" applyBorder="1" applyAlignment="1">
      <alignment vertical="center"/>
    </xf>
    <xf numFmtId="182" fontId="0" fillId="0" borderId="135" xfId="0" applyNumberFormat="1" applyBorder="1" applyAlignment="1">
      <alignment vertical="center"/>
    </xf>
    <xf numFmtId="182" fontId="0" fillId="0" borderId="136" xfId="0" applyNumberFormat="1" applyBorder="1" applyAlignment="1">
      <alignment vertical="center"/>
    </xf>
    <xf numFmtId="182" fontId="0" fillId="0" borderId="137" xfId="0" applyNumberFormat="1" applyBorder="1" applyAlignment="1">
      <alignment vertical="center"/>
    </xf>
    <xf numFmtId="182" fontId="0" fillId="0" borderId="138" xfId="0" applyNumberFormat="1" applyBorder="1" applyAlignment="1">
      <alignment vertical="center"/>
    </xf>
    <xf numFmtId="182" fontId="0" fillId="0" borderId="139" xfId="0" applyNumberFormat="1" applyBorder="1" applyAlignment="1">
      <alignment vertical="center"/>
    </xf>
    <xf numFmtId="182" fontId="0" fillId="0" borderId="140" xfId="0" applyNumberFormat="1" applyBorder="1" applyAlignment="1">
      <alignment vertical="center"/>
    </xf>
    <xf numFmtId="0" fontId="0" fillId="0" borderId="141" xfId="0" applyBorder="1" applyAlignment="1">
      <alignment horizontal="right" vertical="center"/>
    </xf>
    <xf numFmtId="182" fontId="0" fillId="0" borderId="142" xfId="0" applyNumberFormat="1" applyBorder="1" applyAlignment="1">
      <alignment vertical="center"/>
    </xf>
    <xf numFmtId="182" fontId="0" fillId="0" borderId="143" xfId="0" applyNumberFormat="1" applyBorder="1" applyAlignment="1">
      <alignment vertical="center"/>
    </xf>
    <xf numFmtId="0" fontId="130" fillId="0" borderId="0" xfId="0" applyFont="1" applyAlignment="1">
      <alignment vertical="center"/>
    </xf>
    <xf numFmtId="0" fontId="131" fillId="0" borderId="0" xfId="0" applyFont="1" applyAlignment="1">
      <alignment horizontal="right" vertical="center"/>
    </xf>
    <xf numFmtId="0" fontId="130" fillId="0" borderId="0" xfId="0" applyFont="1" applyBorder="1" applyAlignment="1">
      <alignment vertical="center" textRotation="255" shrinkToFit="1"/>
    </xf>
    <xf numFmtId="0" fontId="130" fillId="0" borderId="0" xfId="0" applyFont="1" applyFill="1" applyBorder="1" applyAlignment="1">
      <alignment horizontal="distributed" vertical="center" shrinkToFit="1"/>
    </xf>
    <xf numFmtId="0" fontId="130" fillId="0" borderId="0" xfId="0" applyFont="1" applyBorder="1" applyAlignment="1">
      <alignment vertical="center"/>
    </xf>
    <xf numFmtId="0" fontId="130" fillId="0" borderId="0" xfId="0" applyFont="1" applyBorder="1" applyAlignment="1">
      <alignment horizontal="distributed" vertical="center"/>
    </xf>
    <xf numFmtId="0" fontId="130" fillId="0" borderId="11" xfId="0" applyFont="1" applyBorder="1" applyAlignment="1">
      <alignment vertical="center"/>
    </xf>
    <xf numFmtId="0" fontId="130" fillId="0" borderId="0" xfId="0" applyFont="1" applyAlignment="1">
      <alignment vertical="center"/>
    </xf>
    <xf numFmtId="38" fontId="22" fillId="0" borderId="0" xfId="51" applyFont="1" applyFill="1" applyAlignment="1">
      <alignment vertical="center"/>
    </xf>
    <xf numFmtId="38" fontId="38" fillId="0" borderId="0" xfId="51" applyFont="1" applyFill="1" applyAlignment="1">
      <alignment vertical="center"/>
    </xf>
    <xf numFmtId="38" fontId="22" fillId="0" borderId="0" xfId="51" applyFont="1" applyFill="1" applyAlignment="1">
      <alignment horizontal="center" vertical="center"/>
    </xf>
    <xf numFmtId="38" fontId="22" fillId="0" borderId="144" xfId="51" applyFont="1" applyFill="1" applyBorder="1" applyAlignment="1">
      <alignment vertical="center"/>
    </xf>
    <xf numFmtId="38" fontId="22" fillId="0" borderId="145" xfId="51" applyFont="1" applyFill="1" applyBorder="1" applyAlignment="1">
      <alignment vertical="center"/>
    </xf>
    <xf numFmtId="185" fontId="32" fillId="25" borderId="0" xfId="67" applyNumberFormat="1" applyFont="1" applyFill="1">
      <alignment/>
      <protection/>
    </xf>
    <xf numFmtId="38" fontId="22" fillId="0" borderId="0" xfId="49" applyFont="1" applyFill="1" applyAlignment="1">
      <alignment vertical="center"/>
    </xf>
    <xf numFmtId="38" fontId="22" fillId="0" borderId="0" xfId="49" applyFont="1" applyFill="1" applyBorder="1" applyAlignment="1">
      <alignment vertical="center"/>
    </xf>
    <xf numFmtId="38" fontId="38" fillId="0" borderId="61" xfId="49" applyFont="1" applyFill="1" applyBorder="1" applyAlignment="1">
      <alignment vertical="center"/>
    </xf>
    <xf numFmtId="38" fontId="38" fillId="0" borderId="0" xfId="49" applyFont="1" applyFill="1" applyAlignment="1">
      <alignment vertical="center"/>
    </xf>
    <xf numFmtId="38" fontId="22" fillId="0" borderId="0" xfId="49" applyFont="1" applyFill="1" applyAlignment="1">
      <alignment horizontal="right" vertical="center"/>
    </xf>
    <xf numFmtId="38" fontId="22" fillId="0" borderId="146" xfId="49" applyFont="1" applyFill="1" applyBorder="1" applyAlignment="1">
      <alignment horizontal="center" vertical="center"/>
    </xf>
    <xf numFmtId="38" fontId="22" fillId="0" borderId="147" xfId="49" applyFont="1" applyFill="1" applyBorder="1" applyAlignment="1">
      <alignment horizontal="center" vertical="center"/>
    </xf>
    <xf numFmtId="38" fontId="22" fillId="0" borderId="0" xfId="49" applyFont="1" applyFill="1" applyAlignment="1">
      <alignment horizontal="center" vertical="center"/>
    </xf>
    <xf numFmtId="38" fontId="22" fillId="0" borderId="148" xfId="49" applyFont="1" applyFill="1" applyBorder="1" applyAlignment="1">
      <alignment vertical="center"/>
    </xf>
    <xf numFmtId="38" fontId="22" fillId="0" borderId="149" xfId="49" applyFont="1" applyFill="1" applyBorder="1" applyAlignment="1">
      <alignment vertical="center"/>
    </xf>
    <xf numFmtId="38" fontId="22" fillId="0" borderId="150" xfId="49" applyFont="1" applyFill="1" applyBorder="1" applyAlignment="1">
      <alignment horizontal="center" vertical="center"/>
    </xf>
    <xf numFmtId="38" fontId="22" fillId="0" borderId="65" xfId="49" applyFont="1" applyFill="1" applyBorder="1" applyAlignment="1">
      <alignment horizontal="center" vertical="center"/>
    </xf>
    <xf numFmtId="38" fontId="22" fillId="0" borderId="151" xfId="49" applyFont="1" applyFill="1" applyBorder="1" applyAlignment="1">
      <alignment vertical="center"/>
    </xf>
    <xf numFmtId="38" fontId="22" fillId="0" borderId="152" xfId="49" applyFont="1" applyFill="1" applyBorder="1" applyAlignment="1">
      <alignment vertical="center"/>
    </xf>
    <xf numFmtId="38" fontId="22" fillId="0" borderId="153" xfId="49" applyFont="1" applyFill="1" applyBorder="1" applyAlignment="1">
      <alignment horizontal="center" vertical="center"/>
    </xf>
    <xf numFmtId="38" fontId="22" fillId="0" borderId="154" xfId="49" applyFont="1" applyFill="1" applyBorder="1" applyAlignment="1">
      <alignment horizontal="center" vertical="center"/>
    </xf>
    <xf numFmtId="38" fontId="41" fillId="0" borderId="151" xfId="49" applyFont="1" applyFill="1" applyBorder="1" applyAlignment="1">
      <alignment vertical="center"/>
    </xf>
    <xf numFmtId="38" fontId="41" fillId="0" borderId="152" xfId="49" applyFont="1" applyFill="1" applyBorder="1" applyAlignment="1">
      <alignment horizontal="right" vertical="center"/>
    </xf>
    <xf numFmtId="38" fontId="22" fillId="0" borderId="144" xfId="49" applyFont="1" applyFill="1" applyBorder="1" applyAlignment="1">
      <alignment vertical="center"/>
    </xf>
    <xf numFmtId="38" fontId="22" fillId="0" borderId="155" xfId="49" applyFont="1" applyFill="1" applyBorder="1" applyAlignment="1">
      <alignment vertical="center"/>
    </xf>
    <xf numFmtId="38" fontId="22" fillId="0" borderId="156" xfId="49" applyFont="1" applyFill="1" applyBorder="1" applyAlignment="1">
      <alignment horizontal="right" vertical="center"/>
    </xf>
    <xf numFmtId="38" fontId="22" fillId="0" borderId="157" xfId="49" applyFont="1" applyFill="1" applyBorder="1" applyAlignment="1">
      <alignment horizontal="right" vertical="center"/>
    </xf>
    <xf numFmtId="38" fontId="41" fillId="0" borderId="144" xfId="49" applyFont="1" applyFill="1" applyBorder="1" applyAlignment="1">
      <alignment vertical="center"/>
    </xf>
    <xf numFmtId="38" fontId="41" fillId="0" borderId="155" xfId="49" applyFont="1" applyFill="1" applyBorder="1" applyAlignment="1">
      <alignment horizontal="right" vertical="center"/>
    </xf>
    <xf numFmtId="38" fontId="22" fillId="0" borderId="158" xfId="49" applyFont="1" applyFill="1" applyBorder="1" applyAlignment="1">
      <alignment vertical="center"/>
    </xf>
    <xf numFmtId="38" fontId="22" fillId="0" borderId="159" xfId="49" applyFont="1" applyFill="1" applyBorder="1" applyAlignment="1">
      <alignment vertical="center"/>
    </xf>
    <xf numFmtId="38" fontId="22" fillId="0" borderId="160" xfId="49" applyFont="1" applyFill="1" applyBorder="1" applyAlignment="1">
      <alignment vertical="center"/>
    </xf>
    <xf numFmtId="38" fontId="22" fillId="0" borderId="161" xfId="49" applyFont="1" applyFill="1" applyBorder="1" applyAlignment="1">
      <alignment vertical="center"/>
    </xf>
    <xf numFmtId="38" fontId="41" fillId="0" borderId="158" xfId="49" applyFont="1" applyFill="1" applyBorder="1" applyAlignment="1">
      <alignment horizontal="right" vertical="center"/>
    </xf>
    <xf numFmtId="38" fontId="41" fillId="0" borderId="159" xfId="49" applyFont="1" applyFill="1" applyBorder="1" applyAlignment="1">
      <alignment vertical="center"/>
    </xf>
    <xf numFmtId="38" fontId="22" fillId="24" borderId="162" xfId="49" applyFont="1" applyFill="1" applyBorder="1" applyAlignment="1">
      <alignment vertical="center"/>
    </xf>
    <xf numFmtId="38" fontId="22" fillId="24" borderId="122" xfId="49" applyFont="1" applyFill="1" applyBorder="1" applyAlignment="1">
      <alignment vertical="center"/>
    </xf>
    <xf numFmtId="38" fontId="48" fillId="24" borderId="88" xfId="49" applyFont="1" applyFill="1" applyBorder="1" applyAlignment="1">
      <alignment vertical="center"/>
    </xf>
    <xf numFmtId="38" fontId="48" fillId="24" borderId="89" xfId="49" applyFont="1" applyFill="1" applyBorder="1" applyAlignment="1">
      <alignment vertical="center"/>
    </xf>
    <xf numFmtId="38" fontId="48" fillId="24" borderId="163" xfId="49" applyFont="1" applyFill="1" applyBorder="1" applyAlignment="1">
      <alignment vertical="center"/>
    </xf>
    <xf numFmtId="38" fontId="41" fillId="24" borderId="162" xfId="49" applyFont="1" applyFill="1" applyBorder="1" applyAlignment="1">
      <alignment vertical="center"/>
    </xf>
    <xf numFmtId="38" fontId="41" fillId="24" borderId="122" xfId="49" applyFont="1" applyFill="1" applyBorder="1" applyAlignment="1">
      <alignment vertical="center"/>
    </xf>
    <xf numFmtId="38" fontId="22" fillId="0" borderId="153" xfId="49" applyFont="1" applyFill="1" applyBorder="1" applyAlignment="1">
      <alignment vertical="center"/>
    </xf>
    <xf numFmtId="38" fontId="22" fillId="0" borderId="154" xfId="49" applyFont="1" applyFill="1" applyBorder="1" applyAlignment="1">
      <alignment vertical="center"/>
    </xf>
    <xf numFmtId="38" fontId="41" fillId="0" borderId="152" xfId="49" applyFont="1" applyFill="1" applyBorder="1" applyAlignment="1">
      <alignment vertical="center"/>
    </xf>
    <xf numFmtId="38" fontId="22" fillId="0" borderId="164" xfId="49" applyFont="1" applyFill="1" applyBorder="1" applyAlignment="1">
      <alignment vertical="center"/>
    </xf>
    <xf numFmtId="38" fontId="22" fillId="0" borderId="165" xfId="49" applyFont="1" applyFill="1" applyBorder="1" applyAlignment="1">
      <alignment vertical="center"/>
    </xf>
    <xf numFmtId="38" fontId="22" fillId="0" borderId="166" xfId="49" applyFont="1" applyFill="1" applyBorder="1" applyAlignment="1">
      <alignment horizontal="right" vertical="center"/>
    </xf>
    <xf numFmtId="38" fontId="22" fillId="0" borderId="167" xfId="49" applyFont="1" applyFill="1" applyBorder="1" applyAlignment="1">
      <alignment horizontal="right" vertical="center"/>
    </xf>
    <xf numFmtId="38" fontId="41" fillId="0" borderId="164" xfId="49" applyFont="1" applyFill="1" applyBorder="1" applyAlignment="1">
      <alignment vertical="center"/>
    </xf>
    <xf numFmtId="38" fontId="41" fillId="0" borderId="165" xfId="49" applyFont="1" applyFill="1" applyBorder="1" applyAlignment="1">
      <alignment horizontal="right" vertical="center"/>
    </xf>
    <xf numFmtId="38" fontId="22" fillId="0" borderId="166" xfId="49" applyFont="1" applyFill="1" applyBorder="1" applyAlignment="1">
      <alignment vertical="center"/>
    </xf>
    <xf numFmtId="38" fontId="22" fillId="0" borderId="167" xfId="49" applyFont="1" applyFill="1" applyBorder="1" applyAlignment="1">
      <alignment vertical="center"/>
    </xf>
    <xf numFmtId="38" fontId="41" fillId="0" borderId="164" xfId="49" applyFont="1" applyFill="1" applyBorder="1" applyAlignment="1">
      <alignment horizontal="right" vertical="center"/>
    </xf>
    <xf numFmtId="38" fontId="41" fillId="0" borderId="165" xfId="49" applyFont="1" applyFill="1" applyBorder="1" applyAlignment="1">
      <alignment vertical="center"/>
    </xf>
    <xf numFmtId="38" fontId="22" fillId="0" borderId="168" xfId="49" applyFont="1" applyFill="1" applyBorder="1" applyAlignment="1">
      <alignment vertical="center"/>
    </xf>
    <xf numFmtId="38" fontId="22" fillId="0" borderId="156" xfId="49" applyFont="1" applyFill="1" applyBorder="1" applyAlignment="1">
      <alignment vertical="center"/>
    </xf>
    <xf numFmtId="38" fontId="22" fillId="0" borderId="157" xfId="49" applyFont="1" applyFill="1" applyBorder="1" applyAlignment="1">
      <alignment vertical="center"/>
    </xf>
    <xf numFmtId="38" fontId="41" fillId="0" borderId="144" xfId="49" applyFont="1" applyFill="1" applyBorder="1" applyAlignment="1" quotePrefix="1">
      <alignment horizontal="right" vertical="center"/>
    </xf>
    <xf numFmtId="38" fontId="41" fillId="0" borderId="155" xfId="49" applyFont="1" applyFill="1" applyBorder="1" applyAlignment="1">
      <alignment vertical="center"/>
    </xf>
    <xf numFmtId="38" fontId="48" fillId="24" borderId="169" xfId="49" applyFont="1" applyFill="1" applyBorder="1" applyAlignment="1">
      <alignment vertical="center"/>
    </xf>
    <xf numFmtId="38" fontId="22" fillId="21" borderId="170" xfId="49" applyFont="1" applyFill="1" applyBorder="1" applyAlignment="1">
      <alignment vertical="center"/>
    </xf>
    <xf numFmtId="38" fontId="22" fillId="21" borderId="121" xfId="49" applyFont="1" applyFill="1" applyBorder="1" applyAlignment="1">
      <alignment vertical="center"/>
    </xf>
    <xf numFmtId="38" fontId="48" fillId="21" borderId="171" xfId="49" applyFont="1" applyFill="1" applyBorder="1" applyAlignment="1">
      <alignment vertical="center"/>
    </xf>
    <xf numFmtId="38" fontId="41" fillId="21" borderId="170" xfId="49" applyFont="1" applyFill="1" applyBorder="1" applyAlignment="1">
      <alignment vertical="center"/>
    </xf>
    <xf numFmtId="38" fontId="41" fillId="21" borderId="121" xfId="49" applyFont="1" applyFill="1" applyBorder="1" applyAlignment="1">
      <alignment vertical="center"/>
    </xf>
    <xf numFmtId="38" fontId="22" fillId="0" borderId="145" xfId="49" applyFont="1" applyFill="1" applyBorder="1" applyAlignment="1">
      <alignment vertical="center"/>
    </xf>
    <xf numFmtId="38" fontId="22" fillId="0" borderId="172" xfId="49" applyFont="1" applyFill="1" applyBorder="1" applyAlignment="1">
      <alignment vertical="center"/>
    </xf>
    <xf numFmtId="38" fontId="22" fillId="0" borderId="173" xfId="49" applyFont="1" applyFill="1" applyBorder="1" applyAlignment="1">
      <alignment vertical="center"/>
    </xf>
    <xf numFmtId="38" fontId="22" fillId="0" borderId="174" xfId="49" applyFont="1" applyFill="1" applyBorder="1" applyAlignment="1">
      <alignment vertical="center"/>
    </xf>
    <xf numFmtId="38" fontId="22" fillId="0" borderId="175" xfId="49" applyFont="1" applyFill="1" applyBorder="1" applyAlignment="1">
      <alignment vertical="center"/>
    </xf>
    <xf numFmtId="38" fontId="41" fillId="0" borderId="145" xfId="49" applyFont="1" applyFill="1" applyBorder="1" applyAlignment="1">
      <alignment vertical="center"/>
    </xf>
    <xf numFmtId="38" fontId="41" fillId="0" borderId="172" xfId="49" applyFont="1" applyFill="1" applyBorder="1" applyAlignment="1">
      <alignment vertical="center"/>
    </xf>
    <xf numFmtId="38" fontId="22" fillId="21" borderId="148" xfId="49" applyFont="1" applyFill="1" applyBorder="1" applyAlignment="1">
      <alignment vertical="center"/>
    </xf>
    <xf numFmtId="38" fontId="22" fillId="21" borderId="149" xfId="49" applyFont="1" applyFill="1" applyBorder="1" applyAlignment="1">
      <alignment vertical="center"/>
    </xf>
    <xf numFmtId="38" fontId="48" fillId="21" borderId="66" xfId="49" applyFont="1" applyFill="1" applyBorder="1" applyAlignment="1">
      <alignment vertical="center"/>
    </xf>
    <xf numFmtId="38" fontId="41" fillId="21" borderId="148" xfId="49" applyFont="1" applyFill="1" applyBorder="1" applyAlignment="1">
      <alignment vertical="center"/>
    </xf>
    <xf numFmtId="38" fontId="41" fillId="21" borderId="149" xfId="49" applyFont="1" applyFill="1" applyBorder="1" applyAlignment="1">
      <alignment vertical="center"/>
    </xf>
    <xf numFmtId="38" fontId="48" fillId="0" borderId="173" xfId="49" applyFont="1" applyFill="1" applyBorder="1" applyAlignment="1">
      <alignment vertical="center"/>
    </xf>
    <xf numFmtId="38" fontId="48" fillId="21" borderId="66" xfId="49" applyFont="1" applyFill="1" applyBorder="1" applyAlignment="1">
      <alignment vertical="center" shrinkToFit="1"/>
    </xf>
    <xf numFmtId="38" fontId="48" fillId="0" borderId="173" xfId="49" applyFont="1" applyFill="1" applyBorder="1" applyAlignment="1">
      <alignment vertical="center" shrinkToFit="1"/>
    </xf>
    <xf numFmtId="38" fontId="48" fillId="0" borderId="174" xfId="49" applyFont="1" applyFill="1" applyBorder="1" applyAlignment="1">
      <alignment vertical="center" shrinkToFit="1"/>
    </xf>
    <xf numFmtId="38" fontId="48" fillId="21" borderId="65" xfId="49" applyFont="1" applyFill="1" applyBorder="1" applyAlignment="1">
      <alignment vertical="center" shrinkToFit="1"/>
    </xf>
    <xf numFmtId="38" fontId="48" fillId="0" borderId="0" xfId="49" applyFont="1" applyFill="1" applyBorder="1" applyAlignment="1">
      <alignment vertical="center" shrinkToFit="1"/>
    </xf>
    <xf numFmtId="38" fontId="41" fillId="0" borderId="0" xfId="49" applyFont="1" applyFill="1" applyBorder="1" applyAlignment="1">
      <alignment vertical="center"/>
    </xf>
    <xf numFmtId="0" fontId="33" fillId="0" borderId="91" xfId="70" applyFont="1" applyBorder="1" applyAlignment="1">
      <alignment horizontal="center" vertical="center"/>
    </xf>
    <xf numFmtId="186" fontId="32" fillId="0" borderId="0" xfId="67" applyNumberFormat="1" applyFont="1" applyFill="1" applyAlignment="1">
      <alignment horizontal="right"/>
      <protection/>
    </xf>
    <xf numFmtId="186" fontId="34" fillId="0" borderId="0" xfId="67" applyNumberFormat="1" applyFont="1" applyFill="1" applyAlignment="1">
      <alignment horizontal="right"/>
      <protection/>
    </xf>
    <xf numFmtId="186" fontId="33" fillId="0" borderId="0" xfId="67" applyNumberFormat="1" applyFont="1" applyFill="1" applyAlignment="1">
      <alignment horizontal="right"/>
      <protection/>
    </xf>
    <xf numFmtId="0" fontId="55" fillId="0" borderId="0" xfId="0" applyFont="1" applyAlignment="1">
      <alignment vertical="center"/>
    </xf>
    <xf numFmtId="176" fontId="56" fillId="0" borderId="0" xfId="49" applyNumberFormat="1" applyFont="1" applyAlignment="1">
      <alignment vertical="center"/>
    </xf>
    <xf numFmtId="176" fontId="38" fillId="0" borderId="0" xfId="49" applyNumberFormat="1" applyFont="1" applyAlignment="1">
      <alignment horizontal="right" vertical="center"/>
    </xf>
    <xf numFmtId="10" fontId="22" fillId="0" borderId="0" xfId="42" applyNumberFormat="1" applyFont="1" applyAlignment="1">
      <alignment vertical="center"/>
    </xf>
    <xf numFmtId="0" fontId="50" fillId="0" borderId="0" xfId="70" applyFont="1" applyAlignment="1">
      <alignment horizontal="left" vertical="center"/>
    </xf>
    <xf numFmtId="0" fontId="32" fillId="0" borderId="0" xfId="70" applyFont="1" applyAlignment="1">
      <alignment horizontal="center" vertical="center"/>
    </xf>
    <xf numFmtId="0" fontId="0" fillId="0" borderId="0" xfId="70" applyFont="1" applyAlignment="1">
      <alignment horizontal="center" vertical="center"/>
    </xf>
    <xf numFmtId="0" fontId="0" fillId="0" borderId="176" xfId="69" applyBorder="1" applyAlignment="1">
      <alignment horizontal="center" vertical="center"/>
      <protection/>
    </xf>
    <xf numFmtId="0" fontId="35" fillId="0" borderId="10" xfId="70" applyFont="1" applyBorder="1" applyAlignment="1">
      <alignment horizontal="center" vertical="center" wrapText="1"/>
    </xf>
    <xf numFmtId="0" fontId="33" fillId="0" borderId="177" xfId="70" applyFont="1" applyBorder="1" applyAlignment="1">
      <alignment horizontal="center" vertical="center"/>
    </xf>
    <xf numFmtId="0" fontId="33" fillId="0" borderId="178" xfId="70" applyFont="1" applyBorder="1" applyAlignment="1">
      <alignment horizontal="center" vertical="center"/>
    </xf>
    <xf numFmtId="0" fontId="33" fillId="0" borderId="179" xfId="70" applyFont="1" applyBorder="1" applyAlignment="1">
      <alignment horizontal="center" vertical="center"/>
    </xf>
    <xf numFmtId="0" fontId="34" fillId="0" borderId="180" xfId="68" applyFont="1" applyBorder="1" applyAlignment="1">
      <alignment horizontal="left" vertical="center" wrapText="1"/>
      <protection/>
    </xf>
    <xf numFmtId="0" fontId="34" fillId="0" borderId="135" xfId="68" applyFont="1" applyBorder="1" applyAlignment="1">
      <alignment horizontal="left" vertical="center"/>
      <protection/>
    </xf>
    <xf numFmtId="0" fontId="33" fillId="0" borderId="14" xfId="70" applyFont="1" applyBorder="1" applyAlignment="1">
      <alignment horizontal="center" vertical="center"/>
    </xf>
    <xf numFmtId="0" fontId="34" fillId="0" borderId="135" xfId="68" applyFont="1" applyBorder="1" applyAlignment="1">
      <alignment horizontal="left" vertical="center" wrapText="1"/>
      <protection/>
    </xf>
    <xf numFmtId="0" fontId="132" fillId="0" borderId="13" xfId="70" applyFont="1" applyBorder="1" applyAlignment="1">
      <alignment horizontal="center" vertical="center"/>
    </xf>
    <xf numFmtId="0" fontId="132" fillId="0" borderId="84" xfId="70" applyFont="1" applyBorder="1" applyAlignment="1">
      <alignment horizontal="center" vertical="center"/>
    </xf>
    <xf numFmtId="0" fontId="132" fillId="0" borderId="56" xfId="70" applyFont="1" applyBorder="1" applyAlignment="1">
      <alignment horizontal="center" vertical="center"/>
    </xf>
    <xf numFmtId="0" fontId="133" fillId="0" borderId="180" xfId="68" applyFont="1" applyBorder="1" applyAlignment="1">
      <alignment horizontal="left" vertical="center" wrapText="1"/>
      <protection/>
    </xf>
    <xf numFmtId="0" fontId="132" fillId="0" borderId="15" xfId="70" applyFont="1" applyBorder="1" applyAlignment="1">
      <alignment horizontal="center" vertical="center"/>
    </xf>
    <xf numFmtId="0" fontId="132" fillId="0" borderId="113" xfId="70" applyFont="1" applyBorder="1" applyAlignment="1">
      <alignment horizontal="center" vertical="center"/>
    </xf>
    <xf numFmtId="0" fontId="132" fillId="0" borderId="11" xfId="70" applyFont="1" applyBorder="1" applyAlignment="1">
      <alignment horizontal="center" vertical="center"/>
    </xf>
    <xf numFmtId="0" fontId="132" fillId="0" borderId="12" xfId="70" applyFont="1" applyBorder="1" applyAlignment="1">
      <alignment horizontal="center" vertical="center"/>
    </xf>
    <xf numFmtId="0" fontId="132" fillId="0" borderId="91" xfId="70" applyFont="1" applyBorder="1" applyAlignment="1">
      <alignment horizontal="center" vertical="center"/>
    </xf>
    <xf numFmtId="0" fontId="132" fillId="0" borderId="114" xfId="70" applyFont="1" applyBorder="1" applyAlignment="1">
      <alignment horizontal="center" vertical="center"/>
    </xf>
    <xf numFmtId="0" fontId="33" fillId="0" borderId="143" xfId="70" applyFont="1" applyBorder="1" applyAlignment="1">
      <alignment horizontal="center" vertical="center"/>
    </xf>
    <xf numFmtId="0" fontId="133" fillId="0" borderId="80" xfId="68" applyFont="1" applyBorder="1" applyAlignment="1">
      <alignment horizontal="left" vertical="center" wrapText="1"/>
      <protection/>
    </xf>
    <xf numFmtId="0" fontId="33" fillId="0" borderId="181" xfId="70" applyFont="1" applyBorder="1" applyAlignment="1">
      <alignment horizontal="center" vertical="center"/>
    </xf>
    <xf numFmtId="0" fontId="33" fillId="0" borderId="66" xfId="70" applyFont="1" applyBorder="1" applyAlignment="1">
      <alignment horizontal="center" vertical="center"/>
    </xf>
    <xf numFmtId="0" fontId="33" fillId="0" borderId="182" xfId="70" applyFont="1" applyBorder="1" applyAlignment="1">
      <alignment horizontal="center" vertical="center"/>
    </xf>
    <xf numFmtId="0" fontId="33" fillId="0" borderId="65" xfId="70" applyFont="1" applyBorder="1" applyAlignment="1">
      <alignment horizontal="center" vertical="center"/>
    </xf>
    <xf numFmtId="0" fontId="33" fillId="0" borderId="183" xfId="70" applyFont="1" applyBorder="1" applyAlignment="1">
      <alignment horizontal="center" vertical="center"/>
    </xf>
    <xf numFmtId="0" fontId="33" fillId="0" borderId="184" xfId="70" applyFont="1" applyBorder="1" applyAlignment="1">
      <alignment horizontal="center" vertical="center"/>
    </xf>
    <xf numFmtId="0" fontId="33" fillId="0" borderId="148" xfId="70" applyFont="1" applyBorder="1" applyAlignment="1">
      <alignment horizontal="center" vertical="center"/>
    </xf>
    <xf numFmtId="0" fontId="33" fillId="0" borderId="185" xfId="70" applyFont="1" applyBorder="1" applyAlignment="1">
      <alignment horizontal="center" vertical="center"/>
    </xf>
    <xf numFmtId="0" fontId="34" fillId="0" borderId="149" xfId="68" applyFont="1" applyBorder="1" applyAlignment="1">
      <alignment horizontal="left" vertical="center" wrapText="1"/>
      <protection/>
    </xf>
    <xf numFmtId="0" fontId="0" fillId="0" borderId="0" xfId="70" applyBorder="1" applyAlignment="1">
      <alignment horizontal="center" vertical="center"/>
    </xf>
    <xf numFmtId="0" fontId="0" fillId="0" borderId="0" xfId="69" applyBorder="1" applyAlignment="1">
      <alignment horizontal="center" vertical="center"/>
      <protection/>
    </xf>
    <xf numFmtId="0" fontId="50" fillId="0" borderId="0" xfId="69" applyFont="1" applyBorder="1" applyAlignment="1">
      <alignment horizontal="left" vertical="center"/>
      <protection/>
    </xf>
    <xf numFmtId="0" fontId="35" fillId="0" borderId="0" xfId="70" applyFont="1" applyAlignment="1">
      <alignment horizontal="left" vertical="center"/>
    </xf>
    <xf numFmtId="0" fontId="35" fillId="0" borderId="0" xfId="70" applyFont="1" applyAlignment="1">
      <alignment horizontal="center" vertical="center"/>
    </xf>
    <xf numFmtId="0" fontId="33" fillId="0" borderId="120" xfId="70" applyFont="1" applyBorder="1" applyAlignment="1">
      <alignment horizontal="center" vertical="center"/>
    </xf>
    <xf numFmtId="0" fontId="0" fillId="0" borderId="120" xfId="70" applyBorder="1" applyAlignment="1">
      <alignment horizontal="center" vertical="center"/>
    </xf>
    <xf numFmtId="178" fontId="22" fillId="26" borderId="0" xfId="62" applyNumberFormat="1" applyFont="1" applyFill="1">
      <alignment vertical="center"/>
      <protection/>
    </xf>
    <xf numFmtId="178" fontId="38" fillId="26" borderId="61" xfId="62" applyNumberFormat="1" applyFont="1" applyFill="1" applyBorder="1" applyAlignment="1">
      <alignment vertical="center"/>
      <protection/>
    </xf>
    <xf numFmtId="178" fontId="22" fillId="26" borderId="186" xfId="62" applyNumberFormat="1" applyFont="1" applyFill="1" applyBorder="1" applyAlignment="1">
      <alignment horizontal="distributed" vertical="center"/>
      <protection/>
    </xf>
    <xf numFmtId="0" fontId="22" fillId="0" borderId="61" xfId="0" applyFont="1" applyBorder="1" applyAlignment="1">
      <alignment vertical="center"/>
    </xf>
    <xf numFmtId="0" fontId="41" fillId="0" borderId="61" xfId="0" applyFont="1" applyBorder="1" applyAlignment="1">
      <alignment vertical="center"/>
    </xf>
    <xf numFmtId="0" fontId="41" fillId="0" borderId="0" xfId="0" applyFont="1" applyAlignment="1">
      <alignment vertical="center"/>
    </xf>
    <xf numFmtId="0" fontId="22" fillId="0" borderId="0" xfId="0" applyFont="1" applyAlignment="1">
      <alignment vertical="center"/>
    </xf>
    <xf numFmtId="0" fontId="22" fillId="0" borderId="91" xfId="0" applyFont="1" applyBorder="1" applyAlignment="1">
      <alignment vertical="center"/>
    </xf>
    <xf numFmtId="0" fontId="22" fillId="0" borderId="92" xfId="0" applyFont="1" applyBorder="1" applyAlignment="1">
      <alignment vertical="center"/>
    </xf>
    <xf numFmtId="0" fontId="22" fillId="0" borderId="0" xfId="0" applyFont="1" applyAlignment="1">
      <alignment horizontal="right"/>
    </xf>
    <xf numFmtId="0" fontId="22" fillId="0" borderId="13" xfId="0" applyFont="1" applyBorder="1" applyAlignment="1">
      <alignment horizontal="center" vertical="center" shrinkToFit="1"/>
    </xf>
    <xf numFmtId="38" fontId="22" fillId="0" borderId="56" xfId="49" applyFont="1" applyBorder="1" applyAlignment="1">
      <alignment vertical="center"/>
    </xf>
    <xf numFmtId="0" fontId="22" fillId="0" borderId="15" xfId="0" applyFont="1" applyBorder="1" applyAlignment="1">
      <alignment horizontal="center" vertical="center" shrinkToFit="1"/>
    </xf>
    <xf numFmtId="177" fontId="22" fillId="0" borderId="56" xfId="49" applyNumberFormat="1" applyFont="1" applyBorder="1" applyAlignment="1">
      <alignment vertical="center"/>
    </xf>
    <xf numFmtId="38" fontId="22" fillId="0" borderId="91" xfId="49" applyFont="1" applyBorder="1" applyAlignment="1">
      <alignment vertical="center"/>
    </xf>
    <xf numFmtId="0" fontId="22" fillId="0" borderId="72" xfId="0" applyFont="1" applyBorder="1" applyAlignment="1">
      <alignment horizontal="center" vertical="center"/>
    </xf>
    <xf numFmtId="0" fontId="22" fillId="0" borderId="32" xfId="0" applyFont="1" applyBorder="1" applyAlignment="1">
      <alignment horizontal="center" vertical="center"/>
    </xf>
    <xf numFmtId="0" fontId="22" fillId="24" borderId="33" xfId="0" applyFont="1" applyFill="1" applyBorder="1" applyAlignment="1">
      <alignment vertical="center"/>
    </xf>
    <xf numFmtId="0" fontId="22" fillId="24" borderId="32" xfId="0" applyFont="1" applyFill="1" applyBorder="1" applyAlignment="1">
      <alignment vertical="center"/>
    </xf>
    <xf numFmtId="0" fontId="40" fillId="0" borderId="21" xfId="0" applyFont="1" applyBorder="1" applyAlignment="1">
      <alignment horizontal="center" vertical="center" shrinkToFit="1"/>
    </xf>
    <xf numFmtId="38" fontId="22" fillId="24" borderId="53" xfId="49" applyNumberFormat="1" applyFont="1" applyFill="1" applyBorder="1" applyAlignment="1">
      <alignment vertical="center"/>
    </xf>
    <xf numFmtId="38" fontId="22" fillId="24" borderId="94" xfId="49" applyNumberFormat="1" applyFont="1" applyFill="1" applyBorder="1" applyAlignment="1">
      <alignment vertical="center"/>
    </xf>
    <xf numFmtId="38" fontId="22" fillId="24" borderId="95" xfId="49" applyNumberFormat="1" applyFont="1" applyFill="1" applyBorder="1" applyAlignment="1">
      <alignment vertical="center"/>
    </xf>
    <xf numFmtId="38" fontId="39" fillId="0" borderId="0" xfId="51" applyFont="1" applyFill="1" applyAlignment="1">
      <alignment vertical="center"/>
    </xf>
    <xf numFmtId="38" fontId="39" fillId="0" borderId="61" xfId="51" applyFont="1" applyFill="1" applyBorder="1" applyAlignment="1">
      <alignment vertical="center"/>
    </xf>
    <xf numFmtId="0" fontId="130" fillId="0" borderId="91" xfId="0" applyFont="1" applyFill="1" applyBorder="1" applyAlignment="1">
      <alignment horizontal="left" vertical="center"/>
    </xf>
    <xf numFmtId="0" fontId="130" fillId="0" borderId="0" xfId="0" applyFont="1" applyFill="1" applyBorder="1" applyAlignment="1">
      <alignment vertical="center"/>
    </xf>
    <xf numFmtId="0" fontId="130" fillId="0" borderId="91" xfId="0" applyFont="1" applyBorder="1" applyAlignment="1">
      <alignment horizontal="center" vertical="center" wrapText="1"/>
    </xf>
    <xf numFmtId="0" fontId="134" fillId="0" borderId="0" xfId="0" applyFont="1" applyAlignment="1">
      <alignment horizontal="center" vertical="center" shrinkToFit="1"/>
    </xf>
    <xf numFmtId="0" fontId="21" fillId="0" borderId="0" xfId="0" applyFont="1" applyAlignment="1">
      <alignment horizontal="center" vertical="center"/>
    </xf>
    <xf numFmtId="0" fontId="62" fillId="0" borderId="0" xfId="64" applyFont="1" applyAlignment="1">
      <alignment vertical="center"/>
      <protection/>
    </xf>
    <xf numFmtId="0" fontId="63" fillId="0" borderId="0" xfId="64" applyFont="1" applyAlignment="1">
      <alignment vertical="center"/>
      <protection/>
    </xf>
    <xf numFmtId="0" fontId="32" fillId="0" borderId="0" xfId="64" applyFont="1" applyAlignment="1">
      <alignment vertical="center"/>
      <protection/>
    </xf>
    <xf numFmtId="0" fontId="64" fillId="0" borderId="0" xfId="64" applyFont="1" applyAlignment="1">
      <alignment horizontal="center" vertical="center"/>
      <protection/>
    </xf>
    <xf numFmtId="0" fontId="21" fillId="0" borderId="0" xfId="64" applyFont="1" applyAlignment="1">
      <alignment vertical="center"/>
      <protection/>
    </xf>
    <xf numFmtId="0" fontId="30" fillId="0" borderId="0" xfId="64" applyFont="1" applyAlignment="1">
      <alignment horizontal="center" vertical="center"/>
      <protection/>
    </xf>
    <xf numFmtId="0" fontId="30" fillId="0" borderId="0" xfId="64" applyFont="1" applyAlignment="1">
      <alignment horizontal="right" vertical="center"/>
      <protection/>
    </xf>
    <xf numFmtId="0" fontId="30" fillId="0" borderId="0" xfId="64" applyFont="1" applyAlignment="1">
      <alignment vertical="center"/>
      <protection/>
    </xf>
    <xf numFmtId="0" fontId="32" fillId="0" borderId="0" xfId="64" applyFont="1" applyBorder="1" applyAlignment="1">
      <alignment horizontal="center" vertical="center"/>
      <protection/>
    </xf>
    <xf numFmtId="0" fontId="32" fillId="0" borderId="0" xfId="64" applyFont="1" applyAlignment="1">
      <alignment horizontal="right" vertical="center"/>
      <protection/>
    </xf>
    <xf numFmtId="0" fontId="0" fillId="0" borderId="13" xfId="64" applyFont="1" applyFill="1" applyBorder="1" applyAlignment="1">
      <alignment horizontal="center" vertical="center" wrapText="1"/>
      <protection/>
    </xf>
    <xf numFmtId="0" fontId="0" fillId="25" borderId="26" xfId="64" applyFont="1" applyFill="1" applyBorder="1" applyAlignment="1">
      <alignment horizontal="center" vertical="center"/>
      <protection/>
    </xf>
    <xf numFmtId="187" fontId="0" fillId="27" borderId="13" xfId="64" applyNumberFormat="1" applyFont="1" applyFill="1" applyBorder="1" applyAlignment="1">
      <alignment horizontal="center" vertical="center"/>
      <protection/>
    </xf>
    <xf numFmtId="9" fontId="30" fillId="27" borderId="13" xfId="64" applyNumberFormat="1" applyFont="1" applyFill="1" applyBorder="1" applyAlignment="1">
      <alignment horizontal="center" vertical="center"/>
      <protection/>
    </xf>
    <xf numFmtId="188" fontId="30" fillId="0" borderId="13" xfId="64" applyNumberFormat="1" applyFont="1" applyFill="1" applyBorder="1" applyAlignment="1">
      <alignment vertical="center"/>
      <protection/>
    </xf>
    <xf numFmtId="188" fontId="30" fillId="27" borderId="13" xfId="64" applyNumberFormat="1" applyFont="1" applyFill="1" applyBorder="1" applyAlignment="1">
      <alignment vertical="center"/>
      <protection/>
    </xf>
    <xf numFmtId="188" fontId="30" fillId="27" borderId="56" xfId="64" applyNumberFormat="1" applyFont="1" applyFill="1" applyBorder="1" applyAlignment="1">
      <alignment vertical="center"/>
      <protection/>
    </xf>
    <xf numFmtId="188" fontId="21" fillId="0" borderId="80" xfId="64" applyNumberFormat="1" applyFont="1" applyFill="1" applyBorder="1" applyAlignment="1">
      <alignment vertical="center"/>
      <protection/>
    </xf>
    <xf numFmtId="0" fontId="30" fillId="0" borderId="0" xfId="64" applyFont="1" applyBorder="1" applyAlignment="1">
      <alignment horizontal="center" vertical="center"/>
      <protection/>
    </xf>
    <xf numFmtId="0" fontId="0" fillId="27" borderId="187" xfId="64" applyFont="1" applyFill="1" applyBorder="1" applyAlignment="1">
      <alignment horizontal="center" vertical="center"/>
      <protection/>
    </xf>
    <xf numFmtId="187" fontId="0" fillId="0" borderId="15" xfId="64" applyNumberFormat="1" applyFont="1" applyFill="1" applyBorder="1" applyAlignment="1">
      <alignment horizontal="center" vertical="center"/>
      <protection/>
    </xf>
    <xf numFmtId="9" fontId="30" fillId="27" borderId="15" xfId="64" applyNumberFormat="1" applyFont="1" applyFill="1" applyBorder="1" applyAlignment="1">
      <alignment horizontal="center" vertical="center"/>
      <protection/>
    </xf>
    <xf numFmtId="188" fontId="30" fillId="0" borderId="15" xfId="64" applyNumberFormat="1" applyFont="1" applyFill="1" applyBorder="1" applyAlignment="1">
      <alignment vertical="center"/>
      <protection/>
    </xf>
    <xf numFmtId="188" fontId="30" fillId="27" borderId="11" xfId="64" applyNumberFormat="1" applyFont="1" applyFill="1" applyBorder="1" applyAlignment="1">
      <alignment vertical="center"/>
      <protection/>
    </xf>
    <xf numFmtId="0" fontId="0" fillId="25" borderId="188" xfId="64" applyFont="1" applyFill="1" applyBorder="1" applyAlignment="1">
      <alignment horizontal="center" vertical="center"/>
      <protection/>
    </xf>
    <xf numFmtId="0" fontId="0" fillId="27" borderId="65" xfId="64" applyFont="1" applyFill="1" applyBorder="1" applyAlignment="1">
      <alignment horizontal="center" vertical="center"/>
      <protection/>
    </xf>
    <xf numFmtId="188" fontId="30" fillId="27" borderId="15" xfId="64" applyNumberFormat="1" applyFont="1" applyFill="1" applyBorder="1" applyAlignment="1">
      <alignment vertical="center"/>
      <protection/>
    </xf>
    <xf numFmtId="9" fontId="30" fillId="0" borderId="89" xfId="64" applyNumberFormat="1" applyFont="1" applyFill="1" applyBorder="1" applyAlignment="1">
      <alignment horizontal="center" vertical="center"/>
      <protection/>
    </xf>
    <xf numFmtId="188" fontId="30" fillId="27" borderId="89" xfId="64" applyNumberFormat="1" applyFont="1" applyFill="1" applyBorder="1" applyAlignment="1">
      <alignment vertical="center"/>
      <protection/>
    </xf>
    <xf numFmtId="188" fontId="30" fillId="0" borderId="89" xfId="64" applyNumberFormat="1" applyFont="1" applyFill="1" applyBorder="1" applyAlignment="1">
      <alignment vertical="center"/>
      <protection/>
    </xf>
    <xf numFmtId="188" fontId="30" fillId="0" borderId="189" xfId="64" applyNumberFormat="1" applyFont="1" applyFill="1" applyBorder="1" applyAlignment="1">
      <alignment vertical="center"/>
      <protection/>
    </xf>
    <xf numFmtId="188" fontId="30" fillId="0" borderId="169" xfId="64" applyNumberFormat="1" applyFont="1" applyFill="1" applyBorder="1" applyAlignment="1">
      <alignment vertical="center"/>
      <protection/>
    </xf>
    <xf numFmtId="188" fontId="21" fillId="0" borderId="86" xfId="64" applyNumberFormat="1" applyFont="1" applyFill="1" applyBorder="1" applyAlignment="1">
      <alignment vertical="center"/>
      <protection/>
    </xf>
    <xf numFmtId="0" fontId="21" fillId="0" borderId="0" xfId="64" applyFont="1" applyBorder="1" applyAlignment="1">
      <alignment horizontal="left" vertical="center"/>
      <protection/>
    </xf>
    <xf numFmtId="0" fontId="32" fillId="0" borderId="13" xfId="64" applyFont="1" applyBorder="1" applyAlignment="1">
      <alignment horizontal="center" vertical="center"/>
      <protection/>
    </xf>
    <xf numFmtId="0" fontId="32" fillId="27" borderId="13" xfId="64" applyFont="1" applyFill="1" applyBorder="1" applyAlignment="1">
      <alignment horizontal="center" vertical="center"/>
      <protection/>
    </xf>
    <xf numFmtId="180" fontId="32" fillId="27" borderId="13" xfId="64" applyNumberFormat="1" applyFont="1" applyFill="1" applyBorder="1" applyAlignment="1">
      <alignment horizontal="center" vertical="center"/>
      <protection/>
    </xf>
    <xf numFmtId="188" fontId="32" fillId="0" borderId="13" xfId="64" applyNumberFormat="1" applyFont="1" applyBorder="1" applyAlignment="1">
      <alignment vertical="center"/>
      <protection/>
    </xf>
    <xf numFmtId="0" fontId="32" fillId="0" borderId="13" xfId="64" applyFont="1" applyBorder="1" applyAlignment="1">
      <alignment vertical="center"/>
      <protection/>
    </xf>
    <xf numFmtId="180" fontId="32" fillId="0" borderId="0" xfId="64" applyNumberFormat="1" applyFont="1" applyAlignment="1">
      <alignment vertical="center"/>
      <protection/>
    </xf>
    <xf numFmtId="180" fontId="32" fillId="0" borderId="13" xfId="64" applyNumberFormat="1" applyFont="1" applyBorder="1" applyAlignment="1">
      <alignment horizontal="center" vertical="center"/>
      <protection/>
    </xf>
    <xf numFmtId="0" fontId="130" fillId="28" borderId="12" xfId="0" applyFont="1" applyFill="1" applyBorder="1" applyAlignment="1">
      <alignment horizontal="center" vertical="center"/>
    </xf>
    <xf numFmtId="0" fontId="130" fillId="28" borderId="91" xfId="0" applyFont="1" applyFill="1" applyBorder="1" applyAlignment="1">
      <alignment horizontal="center" vertical="center"/>
    </xf>
    <xf numFmtId="0" fontId="130" fillId="28" borderId="56" xfId="0" applyFont="1" applyFill="1" applyBorder="1" applyAlignment="1">
      <alignment vertical="center"/>
    </xf>
    <xf numFmtId="180" fontId="130" fillId="0" borderId="61" xfId="0" applyNumberFormat="1" applyFont="1" applyBorder="1" applyAlignment="1">
      <alignment vertical="center"/>
    </xf>
    <xf numFmtId="0" fontId="130" fillId="0" borderId="56" xfId="0" applyFont="1" applyBorder="1" applyAlignment="1">
      <alignment vertical="center"/>
    </xf>
    <xf numFmtId="0" fontId="130" fillId="29" borderId="190" xfId="0" applyFont="1" applyFill="1" applyBorder="1" applyAlignment="1">
      <alignment horizontal="center" vertical="center"/>
    </xf>
    <xf numFmtId="0" fontId="130" fillId="29" borderId="99" xfId="0" applyFont="1" applyFill="1" applyBorder="1" applyAlignment="1">
      <alignment horizontal="center" vertical="center"/>
    </xf>
    <xf numFmtId="0" fontId="130" fillId="29" borderId="191" xfId="0" applyFont="1" applyFill="1" applyBorder="1" applyAlignment="1">
      <alignment horizontal="center" vertical="center"/>
    </xf>
    <xf numFmtId="0" fontId="0" fillId="0" borderId="120" xfId="0" applyBorder="1" applyAlignment="1">
      <alignment horizontal="center" vertical="center" shrinkToFit="1"/>
    </xf>
    <xf numFmtId="0" fontId="130" fillId="0" borderId="56" xfId="0" applyFont="1" applyBorder="1" applyAlignment="1">
      <alignment horizontal="left" vertical="center" wrapText="1"/>
    </xf>
    <xf numFmtId="0" fontId="130" fillId="29" borderId="192" xfId="0" applyFont="1" applyFill="1" applyBorder="1" applyAlignment="1">
      <alignment horizontal="center" vertical="center" wrapText="1"/>
    </xf>
    <xf numFmtId="0" fontId="130" fillId="28" borderId="193" xfId="0" applyFont="1" applyFill="1" applyBorder="1" applyAlignment="1">
      <alignment horizontal="center" vertical="center" wrapText="1"/>
    </xf>
    <xf numFmtId="0" fontId="130" fillId="28" borderId="61" xfId="0" applyFont="1" applyFill="1" applyBorder="1" applyAlignment="1">
      <alignment horizontal="center" vertical="center" wrapText="1"/>
    </xf>
    <xf numFmtId="0" fontId="130" fillId="28" borderId="33" xfId="0" applyFont="1" applyFill="1" applyBorder="1" applyAlignment="1">
      <alignment vertical="center"/>
    </xf>
    <xf numFmtId="0" fontId="130" fillId="0" borderId="56" xfId="0" applyFont="1" applyBorder="1" applyAlignment="1">
      <alignment horizontal="left" vertical="center" indent="1"/>
    </xf>
    <xf numFmtId="0" fontId="0" fillId="0" borderId="11" xfId="0" applyBorder="1" applyAlignment="1">
      <alignment horizontal="left" vertical="center" indent="1"/>
    </xf>
    <xf numFmtId="0" fontId="130" fillId="0" borderId="56" xfId="0" applyFont="1" applyFill="1" applyBorder="1" applyAlignment="1">
      <alignment horizontal="center" vertical="center" shrinkToFit="1"/>
    </xf>
    <xf numFmtId="0" fontId="130" fillId="0" borderId="98" xfId="0" applyFont="1" applyFill="1" applyBorder="1" applyAlignment="1">
      <alignment horizontal="center" vertical="center" shrinkToFit="1"/>
    </xf>
    <xf numFmtId="0" fontId="130" fillId="28" borderId="194" xfId="0" applyFont="1" applyFill="1" applyBorder="1" applyAlignment="1">
      <alignment horizontal="center" vertical="center"/>
    </xf>
    <xf numFmtId="0" fontId="130" fillId="28" borderId="120" xfId="0" applyFont="1" applyFill="1" applyBorder="1" applyAlignment="1">
      <alignment vertical="center"/>
    </xf>
    <xf numFmtId="0" fontId="130" fillId="28" borderId="11" xfId="0" applyFont="1" applyFill="1" applyBorder="1" applyAlignment="1">
      <alignment vertical="center"/>
    </xf>
    <xf numFmtId="0" fontId="130" fillId="29" borderId="195" xfId="0" applyFont="1" applyFill="1" applyBorder="1" applyAlignment="1">
      <alignment horizontal="center" vertical="center" wrapText="1"/>
    </xf>
    <xf numFmtId="0" fontId="130" fillId="28" borderId="195" xfId="0" applyFont="1" applyFill="1" applyBorder="1" applyAlignment="1">
      <alignment horizontal="center" vertical="center"/>
    </xf>
    <xf numFmtId="0" fontId="130" fillId="28" borderId="196" xfId="0" applyFont="1" applyFill="1" applyBorder="1" applyAlignment="1">
      <alignment horizontal="center" vertical="center"/>
    </xf>
    <xf numFmtId="0" fontId="130" fillId="28" borderId="41" xfId="0" applyFont="1" applyFill="1" applyBorder="1" applyAlignment="1">
      <alignment vertical="center"/>
    </xf>
    <xf numFmtId="0" fontId="130" fillId="29" borderId="197" xfId="0" applyFont="1" applyFill="1" applyBorder="1" applyAlignment="1">
      <alignment horizontal="center" vertical="center"/>
    </xf>
    <xf numFmtId="0" fontId="130" fillId="0" borderId="197" xfId="0" applyFont="1" applyBorder="1" applyAlignment="1">
      <alignment vertical="center" shrinkToFit="1"/>
    </xf>
    <xf numFmtId="190" fontId="130" fillId="0" borderId="197" xfId="0" applyNumberFormat="1" applyFont="1" applyBorder="1" applyAlignment="1">
      <alignment vertical="center" shrinkToFit="1"/>
    </xf>
    <xf numFmtId="0" fontId="130" fillId="0" borderId="35" xfId="0" applyFont="1" applyBorder="1" applyAlignment="1">
      <alignment vertical="center"/>
    </xf>
    <xf numFmtId="0" fontId="0" fillId="29" borderId="198" xfId="0" applyNumberFormat="1" applyFont="1" applyFill="1" applyBorder="1" applyAlignment="1">
      <alignment horizontal="center" vertical="center" shrinkToFit="1"/>
    </xf>
    <xf numFmtId="0" fontId="130" fillId="0" borderId="41" xfId="0" applyFont="1" applyBorder="1" applyAlignment="1">
      <alignment vertical="center"/>
    </xf>
    <xf numFmtId="0" fontId="0" fillId="29" borderId="199" xfId="0" applyFill="1" applyBorder="1" applyAlignment="1">
      <alignment horizontal="center" vertical="center" shrinkToFit="1"/>
    </xf>
    <xf numFmtId="0" fontId="0" fillId="25" borderId="27" xfId="0" applyFont="1" applyFill="1" applyBorder="1" applyAlignment="1">
      <alignment vertical="center"/>
    </xf>
    <xf numFmtId="0" fontId="0" fillId="25" borderId="28" xfId="0" applyFont="1" applyFill="1" applyBorder="1" applyAlignment="1">
      <alignment vertical="center"/>
    </xf>
    <xf numFmtId="0" fontId="22" fillId="25" borderId="28" xfId="0" applyFont="1" applyFill="1" applyBorder="1" applyAlignment="1">
      <alignment horizontal="left" vertical="center" wrapText="1"/>
    </xf>
    <xf numFmtId="0" fontId="130" fillId="25" borderId="0" xfId="0" applyFont="1" applyFill="1" applyBorder="1" applyAlignment="1">
      <alignment vertical="center"/>
    </xf>
    <xf numFmtId="0" fontId="0" fillId="25" borderId="28" xfId="0" applyFont="1" applyFill="1" applyBorder="1" applyAlignment="1">
      <alignment horizontal="left" vertical="center" wrapText="1" indent="1"/>
    </xf>
    <xf numFmtId="0" fontId="130" fillId="25" borderId="28" xfId="0" applyFont="1" applyFill="1" applyBorder="1" applyAlignment="1">
      <alignment vertical="center"/>
    </xf>
    <xf numFmtId="0" fontId="22" fillId="25" borderId="29" xfId="0" applyFont="1" applyFill="1" applyBorder="1" applyAlignment="1">
      <alignment horizontal="right" vertical="center" indent="2" shrinkToFit="1"/>
    </xf>
    <xf numFmtId="0" fontId="0" fillId="29" borderId="92" xfId="0" applyFont="1" applyFill="1" applyBorder="1" applyAlignment="1">
      <alignment vertical="center"/>
    </xf>
    <xf numFmtId="0" fontId="0" fillId="29" borderId="0" xfId="0" applyFont="1" applyFill="1" applyBorder="1" applyAlignment="1">
      <alignment vertical="center"/>
    </xf>
    <xf numFmtId="0" fontId="0" fillId="0" borderId="196" xfId="0" applyFont="1" applyBorder="1" applyAlignment="1">
      <alignment horizontal="center" vertical="center"/>
    </xf>
    <xf numFmtId="0" fontId="0" fillId="0" borderId="192" xfId="0" applyFont="1" applyBorder="1" applyAlignment="1">
      <alignment horizontal="left" vertical="center"/>
    </xf>
    <xf numFmtId="0" fontId="130" fillId="0" borderId="196" xfId="0" applyFont="1" applyBorder="1" applyAlignment="1">
      <alignment vertical="center"/>
    </xf>
    <xf numFmtId="0" fontId="22" fillId="25" borderId="41" xfId="0" applyFont="1" applyFill="1" applyBorder="1" applyAlignment="1">
      <alignment horizontal="right" vertical="center" indent="2" shrinkToFit="1"/>
    </xf>
    <xf numFmtId="0" fontId="22" fillId="29" borderId="92" xfId="0" applyFont="1" applyFill="1" applyBorder="1" applyAlignment="1">
      <alignment vertical="center"/>
    </xf>
    <xf numFmtId="0" fontId="22" fillId="29" borderId="32" xfId="0" applyFont="1" applyFill="1" applyBorder="1" applyAlignment="1">
      <alignment horizontal="center" vertical="center" textRotation="255"/>
    </xf>
    <xf numFmtId="0" fontId="134" fillId="0" borderId="0" xfId="0" applyFont="1" applyAlignment="1">
      <alignment horizontal="centerContinuous" vertical="center" shrinkToFit="1"/>
    </xf>
    <xf numFmtId="0" fontId="134" fillId="0" borderId="0" xfId="0" applyFont="1" applyAlignment="1">
      <alignment horizontal="center" vertical="center"/>
    </xf>
    <xf numFmtId="0" fontId="63" fillId="0" borderId="0" xfId="0" applyFont="1" applyAlignment="1">
      <alignment horizontal="center" vertical="center"/>
    </xf>
    <xf numFmtId="0" fontId="130" fillId="0" borderId="0" xfId="0" applyFont="1" applyAlignment="1">
      <alignment horizontal="centerContinuous" vertical="center"/>
    </xf>
    <xf numFmtId="0" fontId="135" fillId="0" borderId="0" xfId="0" applyFont="1" applyBorder="1" applyAlignment="1">
      <alignment horizontal="center" vertical="center"/>
    </xf>
    <xf numFmtId="0" fontId="130" fillId="0" borderId="12" xfId="0" applyFont="1" applyBorder="1" applyAlignment="1">
      <alignment vertical="center"/>
    </xf>
    <xf numFmtId="0" fontId="130" fillId="25" borderId="56" xfId="0" applyFont="1" applyFill="1" applyBorder="1" applyAlignment="1">
      <alignment horizontal="left" vertical="center"/>
    </xf>
    <xf numFmtId="0" fontId="130" fillId="30" borderId="13" xfId="0" applyFont="1" applyFill="1" applyBorder="1" applyAlignment="1">
      <alignment horizontal="center" vertical="center"/>
    </xf>
    <xf numFmtId="0" fontId="130" fillId="25" borderId="56" xfId="0" applyFont="1" applyFill="1" applyBorder="1" applyAlignment="1">
      <alignment vertical="center"/>
    </xf>
    <xf numFmtId="0" fontId="130" fillId="30" borderId="12" xfId="0" applyFont="1" applyFill="1" applyBorder="1" applyAlignment="1">
      <alignment horizontal="center" vertical="center"/>
    </xf>
    <xf numFmtId="0" fontId="130" fillId="0" borderId="91" xfId="0" applyFont="1" applyBorder="1" applyAlignment="1">
      <alignment vertical="center"/>
    </xf>
    <xf numFmtId="0" fontId="130" fillId="25" borderId="91" xfId="0" applyFont="1" applyFill="1" applyBorder="1" applyAlignment="1">
      <alignment horizontal="left" vertical="center"/>
    </xf>
    <xf numFmtId="0" fontId="130" fillId="0" borderId="91" xfId="0" applyFont="1" applyFill="1" applyBorder="1" applyAlignment="1">
      <alignment horizontal="left" vertical="center" indent="1"/>
    </xf>
    <xf numFmtId="0" fontId="130" fillId="0" borderId="56" xfId="0" applyFont="1" applyFill="1" applyBorder="1" applyAlignment="1">
      <alignment vertical="center"/>
    </xf>
    <xf numFmtId="0" fontId="0" fillId="0" borderId="0" xfId="0" applyFill="1" applyBorder="1" applyAlignment="1">
      <alignment vertical="center"/>
    </xf>
    <xf numFmtId="0" fontId="130" fillId="0" borderId="0" xfId="0" applyFont="1" applyFill="1" applyBorder="1" applyAlignment="1">
      <alignment horizontal="center" vertical="center"/>
    </xf>
    <xf numFmtId="0" fontId="0" fillId="0" borderId="0" xfId="0" applyFill="1" applyBorder="1" applyAlignment="1">
      <alignment horizontal="center" vertical="center"/>
    </xf>
    <xf numFmtId="0" fontId="130" fillId="0" borderId="0" xfId="0" applyFont="1" applyFill="1" applyBorder="1" applyAlignment="1">
      <alignment horizontal="left" vertical="center"/>
    </xf>
    <xf numFmtId="0" fontId="130" fillId="0" borderId="0" xfId="0" applyFont="1" applyFill="1" applyBorder="1" applyAlignment="1">
      <alignment vertical="center"/>
    </xf>
    <xf numFmtId="0" fontId="130" fillId="0" borderId="0" xfId="0" applyFont="1" applyFill="1" applyBorder="1" applyAlignment="1">
      <alignment horizontal="left" vertical="center" indent="1"/>
    </xf>
    <xf numFmtId="0" fontId="136" fillId="0" borderId="61" xfId="0" applyFont="1" applyBorder="1" applyAlignment="1">
      <alignment vertical="center"/>
    </xf>
    <xf numFmtId="0" fontId="137" fillId="30" borderId="13" xfId="0" applyFont="1" applyFill="1" applyBorder="1" applyAlignment="1">
      <alignment horizontal="center" vertical="center"/>
    </xf>
    <xf numFmtId="177" fontId="130" fillId="0" borderId="13" xfId="0" applyNumberFormat="1" applyFont="1" applyBorder="1" applyAlignment="1">
      <alignment horizontal="right" vertical="center" shrinkToFit="1"/>
    </xf>
    <xf numFmtId="0" fontId="0" fillId="0" borderId="120" xfId="0" applyFill="1" applyBorder="1" applyAlignment="1">
      <alignment horizontal="center" vertical="center" wrapText="1"/>
    </xf>
    <xf numFmtId="0" fontId="0" fillId="0" borderId="120" xfId="0" applyFill="1" applyBorder="1" applyAlignment="1">
      <alignment vertical="center" wrapText="1"/>
    </xf>
    <xf numFmtId="0" fontId="0" fillId="0" borderId="120" xfId="0" applyFill="1" applyBorder="1" applyAlignment="1">
      <alignment horizontal="center" vertical="center"/>
    </xf>
    <xf numFmtId="0" fontId="0" fillId="0" borderId="0" xfId="0" applyFill="1" applyBorder="1" applyAlignment="1">
      <alignment vertical="center" wrapText="1"/>
    </xf>
    <xf numFmtId="0" fontId="136" fillId="0" borderId="0" xfId="0" applyFont="1" applyBorder="1" applyAlignment="1">
      <alignment vertical="center"/>
    </xf>
    <xf numFmtId="0" fontId="0" fillId="0" borderId="0" xfId="0" applyFill="1" applyBorder="1" applyAlignment="1">
      <alignment horizontal="center" vertical="center" wrapText="1"/>
    </xf>
    <xf numFmtId="0" fontId="0" fillId="30" borderId="15" xfId="0" applyFill="1" applyBorder="1" applyAlignment="1">
      <alignment horizontal="center" vertical="center" wrapText="1"/>
    </xf>
    <xf numFmtId="0" fontId="138" fillId="30" borderId="13" xfId="0" applyFont="1" applyFill="1" applyBorder="1" applyAlignment="1">
      <alignment horizontal="center" vertical="center" wrapText="1"/>
    </xf>
    <xf numFmtId="0" fontId="130" fillId="30" borderId="11" xfId="0" applyFont="1" applyFill="1" applyBorder="1" applyAlignment="1">
      <alignment horizontal="center" vertical="center" shrinkToFit="1"/>
    </xf>
    <xf numFmtId="191" fontId="0" fillId="0" borderId="56" xfId="0" applyNumberFormat="1" applyFill="1" applyBorder="1" applyAlignment="1">
      <alignment horizontal="right" vertical="center" shrinkToFit="1"/>
    </xf>
    <xf numFmtId="0" fontId="0" fillId="30" borderId="13" xfId="0" applyFill="1" applyBorder="1" applyAlignment="1">
      <alignment horizontal="center" vertical="center" shrinkToFit="1"/>
    </xf>
    <xf numFmtId="0" fontId="0" fillId="0" borderId="91" xfId="0" applyBorder="1" applyAlignment="1">
      <alignment horizontal="right" vertical="center" shrinkToFit="1"/>
    </xf>
    <xf numFmtId="0" fontId="0" fillId="0" borderId="56" xfId="0" applyBorder="1" applyAlignment="1">
      <alignment horizontal="left" vertical="center" shrinkToFit="1"/>
    </xf>
    <xf numFmtId="0" fontId="130" fillId="0" borderId="0" xfId="0" applyFont="1" applyBorder="1" applyAlignment="1">
      <alignment vertical="center"/>
    </xf>
    <xf numFmtId="0" fontId="0" fillId="0" borderId="0" xfId="0" applyBorder="1" applyAlignment="1">
      <alignment vertical="center"/>
    </xf>
    <xf numFmtId="0" fontId="139" fillId="30" borderId="200" xfId="0" applyFont="1" applyFill="1" applyBorder="1" applyAlignment="1">
      <alignment horizontal="center" vertical="center" shrinkToFit="1"/>
    </xf>
    <xf numFmtId="190" fontId="33" fillId="0" borderId="201" xfId="0" applyNumberFormat="1" applyFont="1" applyBorder="1" applyAlignment="1">
      <alignment horizontal="right" vertical="center" shrinkToFit="1"/>
    </xf>
    <xf numFmtId="0" fontId="33" fillId="30" borderId="201" xfId="0" applyFont="1" applyFill="1" applyBorder="1" applyAlignment="1">
      <alignment horizontal="center" vertical="center" shrinkToFit="1"/>
    </xf>
    <xf numFmtId="0" fontId="139" fillId="30" borderId="201" xfId="0" applyFont="1" applyFill="1" applyBorder="1" applyAlignment="1">
      <alignment horizontal="center" vertical="center" shrinkToFit="1"/>
    </xf>
    <xf numFmtId="0" fontId="33" fillId="30" borderId="202" xfId="0" applyFont="1" applyFill="1" applyBorder="1" applyAlignment="1">
      <alignment horizontal="center" vertical="center" shrinkToFit="1"/>
    </xf>
    <xf numFmtId="190" fontId="33" fillId="0" borderId="203" xfId="0" applyNumberFormat="1" applyFont="1" applyBorder="1" applyAlignment="1">
      <alignment horizontal="right" vertical="center" shrinkToFit="1"/>
    </xf>
    <xf numFmtId="0" fontId="139" fillId="30" borderId="203" xfId="0" applyFont="1" applyFill="1" applyBorder="1" applyAlignment="1">
      <alignment horizontal="center" vertical="center" shrinkToFit="1"/>
    </xf>
    <xf numFmtId="0" fontId="139" fillId="30" borderId="13" xfId="0" applyFont="1" applyFill="1" applyBorder="1" applyAlignment="1">
      <alignment horizontal="center" vertical="center" shrinkToFit="1"/>
    </xf>
    <xf numFmtId="49" fontId="130" fillId="30" borderId="12" xfId="0" applyNumberFormat="1" applyFont="1" applyFill="1" applyBorder="1" applyAlignment="1">
      <alignment horizontal="right" vertical="center" wrapText="1"/>
    </xf>
    <xf numFmtId="0" fontId="130" fillId="30" borderId="13" xfId="0" applyFont="1" applyFill="1" applyBorder="1" applyAlignment="1">
      <alignment horizontal="center" vertical="center" shrinkToFit="1"/>
    </xf>
    <xf numFmtId="0" fontId="130" fillId="30" borderId="0" xfId="0" applyFont="1" applyFill="1" applyBorder="1" applyAlignment="1">
      <alignment vertical="center" wrapText="1"/>
    </xf>
    <xf numFmtId="190" fontId="33" fillId="0" borderId="13" xfId="0" applyNumberFormat="1" applyFont="1" applyBorder="1" applyAlignment="1">
      <alignment horizontal="right" vertical="center" shrinkToFit="1"/>
    </xf>
    <xf numFmtId="0" fontId="130" fillId="30" borderId="13" xfId="0" applyFont="1" applyFill="1" applyBorder="1" applyAlignment="1">
      <alignment vertical="center" shrinkToFit="1"/>
    </xf>
    <xf numFmtId="0" fontId="0" fillId="30" borderId="13" xfId="0" applyFont="1" applyFill="1" applyBorder="1" applyAlignment="1">
      <alignment horizontal="center" vertical="center" shrinkToFit="1"/>
    </xf>
    <xf numFmtId="0" fontId="130" fillId="0" borderId="11" xfId="0" applyFont="1" applyBorder="1" applyAlignment="1">
      <alignment vertical="center" shrinkToFit="1"/>
    </xf>
    <xf numFmtId="180" fontId="140" fillId="0" borderId="72" xfId="0" applyNumberFormat="1" applyFont="1" applyBorder="1" applyAlignment="1">
      <alignment vertical="center" shrinkToFit="1"/>
    </xf>
    <xf numFmtId="0" fontId="35" fillId="0" borderId="61" xfId="0" applyFont="1" applyBorder="1" applyAlignment="1">
      <alignment vertical="center"/>
    </xf>
    <xf numFmtId="0" fontId="140" fillId="0" borderId="33" xfId="0" applyFont="1" applyBorder="1" applyAlignment="1">
      <alignment vertical="center" shrinkToFit="1"/>
    </xf>
    <xf numFmtId="0" fontId="130" fillId="0" borderId="120" xfId="0" applyFont="1" applyBorder="1" applyAlignment="1">
      <alignment vertical="center" shrinkToFit="1"/>
    </xf>
    <xf numFmtId="0" fontId="136" fillId="0" borderId="122" xfId="0" applyFont="1" applyBorder="1" applyAlignment="1">
      <alignment vertical="center" shrinkToFit="1"/>
    </xf>
    <xf numFmtId="0" fontId="130" fillId="0" borderId="0" xfId="0" applyFont="1" applyAlignment="1">
      <alignment vertical="center" wrapText="1"/>
    </xf>
    <xf numFmtId="0" fontId="30" fillId="0" borderId="77" xfId="0" applyFont="1" applyBorder="1" applyAlignment="1">
      <alignment horizontal="center" vertical="center" wrapText="1"/>
    </xf>
    <xf numFmtId="0" fontId="30" fillId="0" borderId="81" xfId="0" applyFont="1" applyBorder="1" applyAlignment="1">
      <alignment horizontal="center" vertical="center"/>
    </xf>
    <xf numFmtId="0" fontId="30" fillId="0" borderId="13" xfId="0" applyFont="1" applyBorder="1" applyAlignment="1">
      <alignment horizontal="center" vertical="center"/>
    </xf>
    <xf numFmtId="0" fontId="30" fillId="0" borderId="84" xfId="0" applyFont="1" applyBorder="1" applyAlignment="1">
      <alignment horizontal="center" vertical="center"/>
    </xf>
    <xf numFmtId="0" fontId="30" fillId="0" borderId="88" xfId="0" applyFont="1" applyBorder="1" applyAlignment="1">
      <alignment horizontal="center" vertical="center"/>
    </xf>
    <xf numFmtId="0" fontId="30" fillId="0" borderId="89" xfId="0" applyFont="1" applyBorder="1" applyAlignment="1">
      <alignment horizontal="center" vertical="center"/>
    </xf>
    <xf numFmtId="38" fontId="39" fillId="0" borderId="0" xfId="51" applyFont="1" applyFill="1" applyBorder="1" applyAlignment="1">
      <alignment vertical="center"/>
    </xf>
    <xf numFmtId="38" fontId="39" fillId="0" borderId="0" xfId="51" applyFont="1" applyFill="1" applyAlignment="1">
      <alignment horizontal="right" vertical="center"/>
    </xf>
    <xf numFmtId="38" fontId="39" fillId="0" borderId="146" xfId="51" applyFont="1" applyFill="1" applyBorder="1" applyAlignment="1">
      <alignment horizontal="center" vertical="center" wrapText="1" shrinkToFit="1"/>
    </xf>
    <xf numFmtId="38" fontId="39" fillId="0" borderId="147" xfId="51" applyFont="1" applyFill="1" applyBorder="1" applyAlignment="1">
      <alignment horizontal="center" vertical="center" wrapText="1" shrinkToFit="1"/>
    </xf>
    <xf numFmtId="38" fontId="39" fillId="0" borderId="147" xfId="51" applyFont="1" applyFill="1" applyBorder="1" applyAlignment="1">
      <alignment horizontal="center" vertical="center" shrinkToFit="1"/>
    </xf>
    <xf numFmtId="38" fontId="39" fillId="0" borderId="148" xfId="51" applyFont="1" applyFill="1" applyBorder="1" applyAlignment="1">
      <alignment vertical="center"/>
    </xf>
    <xf numFmtId="38" fontId="39" fillId="0" borderId="149" xfId="51" applyFont="1" applyFill="1" applyBorder="1" applyAlignment="1">
      <alignment vertical="center"/>
    </xf>
    <xf numFmtId="38" fontId="39" fillId="0" borderId="182" xfId="51" applyFont="1" applyFill="1" applyBorder="1" applyAlignment="1">
      <alignment horizontal="center" vertical="center" shrinkToFit="1"/>
    </xf>
    <xf numFmtId="38" fontId="39" fillId="0" borderId="65" xfId="51" applyFont="1" applyFill="1" applyBorder="1" applyAlignment="1">
      <alignment horizontal="center" vertical="center" shrinkToFit="1"/>
    </xf>
    <xf numFmtId="38" fontId="39" fillId="0" borderId="65" xfId="51" applyFont="1" applyFill="1" applyBorder="1" applyAlignment="1">
      <alignment horizontal="right" vertical="center" shrinkToFit="1"/>
    </xf>
    <xf numFmtId="38" fontId="39" fillId="0" borderId="183" xfId="51" applyFont="1" applyFill="1" applyBorder="1" applyAlignment="1">
      <alignment horizontal="center" vertical="center" shrinkToFit="1"/>
    </xf>
    <xf numFmtId="38" fontId="39" fillId="0" borderId="169" xfId="51" applyFont="1" applyFill="1" applyBorder="1" applyAlignment="1">
      <alignment horizontal="right" vertical="center" shrinkToFit="1"/>
    </xf>
    <xf numFmtId="38" fontId="39" fillId="0" borderId="162" xfId="51" applyFont="1" applyFill="1" applyBorder="1" applyAlignment="1">
      <alignment vertical="center"/>
    </xf>
    <xf numFmtId="38" fontId="39" fillId="0" borderId="122" xfId="51" applyFont="1" applyFill="1" applyBorder="1" applyAlignment="1">
      <alignment vertical="center"/>
    </xf>
    <xf numFmtId="38" fontId="39" fillId="0" borderId="151" xfId="51" applyFont="1" applyFill="1" applyBorder="1" applyAlignment="1">
      <alignment vertical="center"/>
    </xf>
    <xf numFmtId="38" fontId="39" fillId="0" borderId="152" xfId="51" applyFont="1" applyFill="1" applyBorder="1" applyAlignment="1">
      <alignment vertical="center"/>
    </xf>
    <xf numFmtId="38" fontId="39" fillId="0" borderId="153" xfId="51" applyFont="1" applyFill="1" applyBorder="1" applyAlignment="1">
      <alignment horizontal="center" vertical="center" shrinkToFit="1"/>
    </xf>
    <xf numFmtId="38" fontId="39" fillId="0" borderId="204" xfId="51" applyFont="1" applyFill="1" applyBorder="1" applyAlignment="1">
      <alignment horizontal="center" vertical="center" shrinkToFit="1"/>
    </xf>
    <xf numFmtId="38" fontId="39" fillId="0" borderId="154" xfId="51" applyFont="1" applyFill="1" applyBorder="1" applyAlignment="1">
      <alignment horizontal="center" vertical="center" shrinkToFit="1"/>
    </xf>
    <xf numFmtId="38" fontId="39" fillId="0" borderId="152" xfId="51" applyFont="1" applyFill="1" applyBorder="1" applyAlignment="1">
      <alignment horizontal="right" vertical="center"/>
    </xf>
    <xf numFmtId="38" fontId="39" fillId="24" borderId="144" xfId="51" applyFont="1" applyFill="1" applyBorder="1" applyAlignment="1">
      <alignment vertical="center"/>
    </xf>
    <xf numFmtId="38" fontId="39" fillId="24" borderId="155" xfId="51" applyFont="1" applyFill="1" applyBorder="1" applyAlignment="1">
      <alignment vertical="center"/>
    </xf>
    <xf numFmtId="38" fontId="141" fillId="24" borderId="156" xfId="51" applyFont="1" applyFill="1" applyBorder="1" applyAlignment="1">
      <alignment horizontal="right" vertical="center" shrinkToFit="1"/>
    </xf>
    <xf numFmtId="38" fontId="141" fillId="24" borderId="157" xfId="51" applyFont="1" applyFill="1" applyBorder="1" applyAlignment="1">
      <alignment horizontal="right" vertical="center" shrinkToFit="1"/>
    </xf>
    <xf numFmtId="38" fontId="39" fillId="24" borderId="155" xfId="51" applyFont="1" applyFill="1" applyBorder="1" applyAlignment="1">
      <alignment horizontal="right" vertical="center"/>
    </xf>
    <xf numFmtId="38" fontId="39" fillId="0" borderId="144" xfId="51" applyFont="1" applyFill="1" applyBorder="1" applyAlignment="1">
      <alignment vertical="center"/>
    </xf>
    <xf numFmtId="38" fontId="39" fillId="0" borderId="155" xfId="51" applyFont="1" applyFill="1" applyBorder="1" applyAlignment="1">
      <alignment vertical="center" wrapText="1"/>
    </xf>
    <xf numFmtId="38" fontId="39" fillId="0" borderId="156" xfId="51" applyFont="1" applyFill="1" applyBorder="1" applyAlignment="1">
      <alignment vertical="center" shrinkToFit="1"/>
    </xf>
    <xf numFmtId="38" fontId="39" fillId="0" borderId="157" xfId="51" applyFont="1" applyFill="1" applyBorder="1" applyAlignment="1">
      <alignment vertical="center" shrinkToFit="1"/>
    </xf>
    <xf numFmtId="38" fontId="39" fillId="0" borderId="155" xfId="51" applyFont="1" applyFill="1" applyBorder="1" applyAlignment="1">
      <alignment vertical="center"/>
    </xf>
    <xf numFmtId="38" fontId="39" fillId="0" borderId="166" xfId="51" applyFont="1" applyFill="1" applyBorder="1" applyAlignment="1">
      <alignment vertical="center" shrinkToFit="1"/>
    </xf>
    <xf numFmtId="38" fontId="39" fillId="0" borderId="167" xfId="51" applyFont="1" applyFill="1" applyBorder="1" applyAlignment="1">
      <alignment vertical="center" shrinkToFit="1"/>
    </xf>
    <xf numFmtId="38" fontId="39" fillId="0" borderId="158" xfId="51" applyFont="1" applyFill="1" applyBorder="1" applyAlignment="1">
      <alignment vertical="center"/>
    </xf>
    <xf numFmtId="38" fontId="39" fillId="0" borderId="159" xfId="51" applyFont="1" applyFill="1" applyBorder="1" applyAlignment="1">
      <alignment vertical="center"/>
    </xf>
    <xf numFmtId="38" fontId="39" fillId="0" borderId="160" xfId="51" applyFont="1" applyFill="1" applyBorder="1" applyAlignment="1">
      <alignment vertical="center" shrinkToFit="1"/>
    </xf>
    <xf numFmtId="38" fontId="39" fillId="0" borderId="161" xfId="51" applyFont="1" applyFill="1" applyBorder="1" applyAlignment="1">
      <alignment vertical="center" shrinkToFit="1"/>
    </xf>
    <xf numFmtId="38" fontId="39" fillId="0" borderId="158" xfId="51" applyFont="1" applyFill="1" applyBorder="1" applyAlignment="1">
      <alignment horizontal="right" vertical="center"/>
    </xf>
    <xf numFmtId="38" fontId="39" fillId="24" borderId="162" xfId="51" applyFont="1" applyFill="1" applyBorder="1" applyAlignment="1">
      <alignment vertical="center"/>
    </xf>
    <xf numFmtId="38" fontId="39" fillId="24" borderId="122" xfId="51" applyFont="1" applyFill="1" applyBorder="1" applyAlignment="1">
      <alignment vertical="center"/>
    </xf>
    <xf numFmtId="38" fontId="141" fillId="24" borderId="88" xfId="51" applyFont="1" applyFill="1" applyBorder="1" applyAlignment="1">
      <alignment vertical="center" shrinkToFit="1"/>
    </xf>
    <xf numFmtId="38" fontId="141" fillId="24" borderId="89" xfId="51" applyFont="1" applyFill="1" applyBorder="1" applyAlignment="1">
      <alignment vertical="center" shrinkToFit="1"/>
    </xf>
    <xf numFmtId="38" fontId="141" fillId="24" borderId="163" xfId="51" applyFont="1" applyFill="1" applyBorder="1" applyAlignment="1">
      <alignment vertical="center" shrinkToFit="1"/>
    </xf>
    <xf numFmtId="38" fontId="39" fillId="0" borderId="153" xfId="51" applyFont="1" applyFill="1" applyBorder="1" applyAlignment="1">
      <alignment vertical="center" shrinkToFit="1"/>
    </xf>
    <xf numFmtId="38" fontId="39" fillId="0" borderId="154" xfId="51" applyFont="1" applyFill="1" applyBorder="1" applyAlignment="1">
      <alignment vertical="center" shrinkToFit="1"/>
    </xf>
    <xf numFmtId="38" fontId="39" fillId="24" borderId="205" xfId="51" applyFont="1" applyFill="1" applyBorder="1" applyAlignment="1">
      <alignment vertical="center"/>
    </xf>
    <xf numFmtId="38" fontId="39" fillId="24" borderId="206" xfId="51" applyFont="1" applyFill="1" applyBorder="1" applyAlignment="1">
      <alignment vertical="center"/>
    </xf>
    <xf numFmtId="38" fontId="141" fillId="24" borderId="207" xfId="51" applyFont="1" applyFill="1" applyBorder="1" applyAlignment="1">
      <alignment vertical="center" shrinkToFit="1"/>
    </xf>
    <xf numFmtId="38" fontId="141" fillId="24" borderId="208" xfId="51" applyFont="1" applyFill="1" applyBorder="1" applyAlignment="1">
      <alignment vertical="center" shrinkToFit="1"/>
    </xf>
    <xf numFmtId="38" fontId="39" fillId="0" borderId="155" xfId="51" applyFont="1" applyFill="1" applyBorder="1" applyAlignment="1">
      <alignment vertical="center" shrinkToFit="1"/>
    </xf>
    <xf numFmtId="38" fontId="39" fillId="0" borderId="155" xfId="51" applyFont="1" applyFill="1" applyBorder="1" applyAlignment="1" quotePrefix="1">
      <alignment vertical="center" shrinkToFit="1"/>
    </xf>
    <xf numFmtId="38" fontId="39" fillId="0" borderId="155" xfId="51" applyFont="1" applyFill="1" applyBorder="1" applyAlignment="1" quotePrefix="1">
      <alignment vertical="center"/>
    </xf>
    <xf numFmtId="38" fontId="141" fillId="24" borderId="156" xfId="51" applyFont="1" applyFill="1" applyBorder="1" applyAlignment="1">
      <alignment vertical="center" shrinkToFit="1"/>
    </xf>
    <xf numFmtId="38" fontId="141" fillId="24" borderId="157" xfId="51" applyFont="1" applyFill="1" applyBorder="1" applyAlignment="1">
      <alignment vertical="center" shrinkToFit="1"/>
    </xf>
    <xf numFmtId="38" fontId="39" fillId="24" borderId="155" xfId="51" applyFont="1" applyFill="1" applyBorder="1" applyAlignment="1" quotePrefix="1">
      <alignment vertical="center"/>
    </xf>
    <xf numFmtId="38" fontId="22" fillId="0" borderId="155" xfId="51" applyFont="1" applyFill="1" applyBorder="1" applyAlignment="1" quotePrefix="1">
      <alignment vertical="center"/>
    </xf>
    <xf numFmtId="38" fontId="39" fillId="0" borderId="144" xfId="51" applyFont="1" applyFill="1" applyBorder="1" applyAlignment="1" quotePrefix="1">
      <alignment horizontal="right" vertical="center"/>
    </xf>
    <xf numFmtId="38" fontId="142" fillId="0" borderId="155" xfId="51" applyFont="1" applyFill="1" applyBorder="1" applyAlignment="1">
      <alignment vertical="center"/>
    </xf>
    <xf numFmtId="38" fontId="39" fillId="24" borderId="168" xfId="51" applyFont="1" applyFill="1" applyBorder="1" applyAlignment="1">
      <alignment vertical="center"/>
    </xf>
    <xf numFmtId="38" fontId="39" fillId="24" borderId="144" xfId="51" applyFont="1" applyFill="1" applyBorder="1" applyAlignment="1" quotePrefix="1">
      <alignment horizontal="right" vertical="center"/>
    </xf>
    <xf numFmtId="38" fontId="76" fillId="0" borderId="156" xfId="51" applyFont="1" applyFill="1" applyBorder="1" applyAlignment="1">
      <alignment vertical="center" shrinkToFit="1"/>
    </xf>
    <xf numFmtId="38" fontId="76" fillId="0" borderId="157" xfId="51" applyFont="1" applyFill="1" applyBorder="1" applyAlignment="1">
      <alignment vertical="center" shrinkToFit="1"/>
    </xf>
    <xf numFmtId="38" fontId="141" fillId="24" borderId="169" xfId="51" applyFont="1" applyFill="1" applyBorder="1" applyAlignment="1">
      <alignment vertical="center" shrinkToFit="1"/>
    </xf>
    <xf numFmtId="38" fontId="39" fillId="21" borderId="170" xfId="51" applyFont="1" applyFill="1" applyBorder="1" applyAlignment="1">
      <alignment vertical="center"/>
    </xf>
    <xf numFmtId="38" fontId="39" fillId="21" borderId="121" xfId="51" applyFont="1" applyFill="1" applyBorder="1" applyAlignment="1">
      <alignment vertical="center"/>
    </xf>
    <xf numFmtId="38" fontId="141" fillId="21" borderId="171" xfId="51" applyFont="1" applyFill="1" applyBorder="1" applyAlignment="1">
      <alignment vertical="center" shrinkToFit="1"/>
    </xf>
    <xf numFmtId="38" fontId="39" fillId="0" borderId="145" xfId="51" applyFont="1" applyFill="1" applyBorder="1" applyAlignment="1">
      <alignment vertical="center"/>
    </xf>
    <xf numFmtId="38" fontId="39" fillId="0" borderId="172" xfId="51" applyFont="1" applyFill="1" applyBorder="1" applyAlignment="1">
      <alignment vertical="center"/>
    </xf>
    <xf numFmtId="38" fontId="39" fillId="0" borderId="173" xfId="51" applyFont="1" applyFill="1" applyBorder="1" applyAlignment="1">
      <alignment vertical="center" shrinkToFit="1"/>
    </xf>
    <xf numFmtId="38" fontId="39" fillId="0" borderId="174" xfId="51" applyFont="1" applyFill="1" applyBorder="1" applyAlignment="1">
      <alignment vertical="center" shrinkToFit="1"/>
    </xf>
    <xf numFmtId="38" fontId="39" fillId="0" borderId="175" xfId="51" applyFont="1" applyFill="1" applyBorder="1" applyAlignment="1">
      <alignment vertical="center" shrinkToFit="1"/>
    </xf>
    <xf numFmtId="38" fontId="39" fillId="21" borderId="148" xfId="51" applyFont="1" applyFill="1" applyBorder="1" applyAlignment="1">
      <alignment vertical="center"/>
    </xf>
    <xf numFmtId="38" fontId="39" fillId="21" borderId="149" xfId="51" applyFont="1" applyFill="1" applyBorder="1" applyAlignment="1">
      <alignment vertical="center"/>
    </xf>
    <xf numFmtId="38" fontId="141" fillId="21" borderId="66" xfId="51" applyFont="1" applyFill="1" applyBorder="1" applyAlignment="1">
      <alignment vertical="center" shrinkToFit="1"/>
    </xf>
    <xf numFmtId="38" fontId="76" fillId="0" borderId="173" xfId="51" applyFont="1" applyFill="1" applyBorder="1" applyAlignment="1">
      <alignment vertical="center" shrinkToFit="1"/>
    </xf>
    <xf numFmtId="38" fontId="76" fillId="0" borderId="174" xfId="51" applyFont="1" applyFill="1" applyBorder="1" applyAlignment="1">
      <alignment vertical="center" shrinkToFit="1"/>
    </xf>
    <xf numFmtId="38" fontId="141" fillId="21" borderId="65" xfId="51" applyFont="1" applyFill="1" applyBorder="1" applyAlignment="1">
      <alignment vertical="center" shrinkToFit="1"/>
    </xf>
    <xf numFmtId="38" fontId="76" fillId="0" borderId="0" xfId="51" applyFont="1" applyFill="1" applyBorder="1" applyAlignment="1">
      <alignment vertical="center" shrinkToFit="1"/>
    </xf>
    <xf numFmtId="178" fontId="37" fillId="26" borderId="0" xfId="62" applyNumberFormat="1" applyFont="1" applyFill="1" applyBorder="1" applyAlignment="1">
      <alignment horizontal="centerContinuous" vertical="center"/>
      <protection/>
    </xf>
    <xf numFmtId="178" fontId="22" fillId="26" borderId="0" xfId="62" applyNumberFormat="1" applyFont="1" applyFill="1" applyAlignment="1">
      <alignment horizontal="centerContinuous" vertical="center"/>
      <protection/>
    </xf>
    <xf numFmtId="0" fontId="129" fillId="0" borderId="0" xfId="62" applyAlignment="1">
      <alignment horizontal="centerContinuous" vertical="center"/>
      <protection/>
    </xf>
    <xf numFmtId="180" fontId="38" fillId="26" borderId="0" xfId="62" applyNumberFormat="1" applyFont="1" applyFill="1" applyBorder="1" applyAlignment="1">
      <alignment vertical="center"/>
      <protection/>
    </xf>
    <xf numFmtId="178" fontId="38" fillId="26" borderId="13" xfId="62" applyNumberFormat="1" applyFont="1" applyFill="1" applyBorder="1" applyAlignment="1">
      <alignment horizontal="center" vertical="center"/>
      <protection/>
    </xf>
    <xf numFmtId="0" fontId="129" fillId="0" borderId="92" xfId="62" applyBorder="1" applyAlignment="1">
      <alignment vertical="center" shrinkToFit="1"/>
      <protection/>
    </xf>
    <xf numFmtId="178" fontId="22" fillId="26" borderId="0" xfId="62" applyNumberFormat="1" applyFont="1" applyFill="1" applyBorder="1">
      <alignment vertical="center"/>
      <protection/>
    </xf>
    <xf numFmtId="178" fontId="22" fillId="26" borderId="0" xfId="62" applyNumberFormat="1" applyFont="1" applyFill="1" applyBorder="1" applyAlignment="1">
      <alignment vertical="center" shrinkToFit="1"/>
      <protection/>
    </xf>
    <xf numFmtId="0" fontId="129" fillId="0" borderId="0" xfId="62" applyBorder="1">
      <alignment vertical="center"/>
      <protection/>
    </xf>
    <xf numFmtId="180" fontId="40" fillId="26" borderId="0" xfId="62" applyNumberFormat="1" applyFont="1" applyFill="1" applyBorder="1" applyAlignment="1">
      <alignment horizontal="right" vertical="center" indent="1"/>
      <protection/>
    </xf>
    <xf numFmtId="180" fontId="22" fillId="0" borderId="36" xfId="62" applyNumberFormat="1" applyFont="1" applyFill="1" applyBorder="1" applyAlignment="1">
      <alignment vertical="center"/>
      <protection/>
    </xf>
    <xf numFmtId="180" fontId="22" fillId="0" borderId="23" xfId="62" applyNumberFormat="1" applyFont="1" applyFill="1" applyBorder="1" applyAlignment="1">
      <alignment vertical="center"/>
      <protection/>
    </xf>
    <xf numFmtId="180" fontId="22" fillId="30" borderId="13" xfId="62" applyNumberFormat="1" applyFont="1" applyFill="1" applyBorder="1" applyAlignment="1">
      <alignment vertical="center"/>
      <protection/>
    </xf>
    <xf numFmtId="180" fontId="22" fillId="0" borderId="187" xfId="62" applyNumberFormat="1" applyFont="1" applyFill="1" applyBorder="1" applyAlignment="1">
      <alignment vertical="center"/>
      <protection/>
    </xf>
    <xf numFmtId="180" fontId="22" fillId="0" borderId="15" xfId="62" applyNumberFormat="1" applyFont="1" applyFill="1" applyBorder="1" applyAlignment="1">
      <alignment vertical="center"/>
      <protection/>
    </xf>
    <xf numFmtId="180" fontId="22" fillId="30" borderId="15" xfId="62" applyNumberFormat="1" applyFont="1" applyFill="1" applyBorder="1" applyAlignment="1">
      <alignment vertical="center"/>
      <protection/>
    </xf>
    <xf numFmtId="0" fontId="129" fillId="0" borderId="0" xfId="62" applyFill="1" applyBorder="1" applyAlignment="1">
      <alignment horizontal="left" vertical="center" indent="1" shrinkToFit="1"/>
      <protection/>
    </xf>
    <xf numFmtId="0" fontId="129" fillId="0" borderId="120" xfId="62" applyFill="1" applyBorder="1" applyAlignment="1">
      <alignment horizontal="left" vertical="center" indent="1" shrinkToFit="1"/>
      <protection/>
    </xf>
    <xf numFmtId="180" fontId="22" fillId="0" borderId="120" xfId="62" applyNumberFormat="1" applyFont="1" applyFill="1" applyBorder="1" applyAlignment="1">
      <alignment vertical="center"/>
      <protection/>
    </xf>
    <xf numFmtId="178" fontId="22" fillId="0" borderId="0" xfId="62" applyNumberFormat="1" applyFont="1" applyFill="1" applyBorder="1">
      <alignment vertical="center"/>
      <protection/>
    </xf>
    <xf numFmtId="0" fontId="129" fillId="0" borderId="61" xfId="62" applyFill="1" applyBorder="1" applyAlignment="1">
      <alignment horizontal="left" vertical="center"/>
      <protection/>
    </xf>
    <xf numFmtId="178" fontId="22" fillId="0" borderId="61" xfId="62" applyNumberFormat="1" applyFont="1" applyFill="1" applyBorder="1" applyAlignment="1">
      <alignment horizontal="center" vertical="center"/>
      <protection/>
    </xf>
    <xf numFmtId="0" fontId="129" fillId="0" borderId="0" xfId="62" applyFill="1" applyBorder="1" applyAlignment="1">
      <alignment horizontal="center" vertical="center"/>
      <protection/>
    </xf>
    <xf numFmtId="180" fontId="22" fillId="26" borderId="36" xfId="62" applyNumberFormat="1" applyFont="1" applyFill="1" applyBorder="1" applyAlignment="1">
      <alignment vertical="center"/>
      <protection/>
    </xf>
    <xf numFmtId="178" fontId="22" fillId="26" borderId="17" xfId="62" applyNumberFormat="1" applyFont="1" applyFill="1" applyBorder="1" applyAlignment="1">
      <alignment vertical="center"/>
      <protection/>
    </xf>
    <xf numFmtId="180" fontId="22" fillId="26" borderId="23" xfId="62" applyNumberFormat="1" applyFont="1" applyFill="1" applyBorder="1" applyAlignment="1">
      <alignment vertical="center"/>
      <protection/>
    </xf>
    <xf numFmtId="178" fontId="22" fillId="26" borderId="192" xfId="62" applyNumberFormat="1" applyFont="1" applyFill="1" applyBorder="1" applyAlignment="1">
      <alignment vertical="center"/>
      <protection/>
    </xf>
    <xf numFmtId="178" fontId="22" fillId="26" borderId="199" xfId="62" applyNumberFormat="1" applyFont="1" applyFill="1" applyBorder="1" applyAlignment="1">
      <alignment vertical="center"/>
      <protection/>
    </xf>
    <xf numFmtId="178" fontId="22" fillId="26" borderId="195" xfId="62" applyNumberFormat="1" applyFont="1" applyFill="1" applyBorder="1" applyAlignment="1">
      <alignment vertical="center"/>
      <protection/>
    </xf>
    <xf numFmtId="180" fontId="22" fillId="26" borderId="30" xfId="62" applyNumberFormat="1" applyFont="1" applyFill="1" applyBorder="1" applyAlignment="1">
      <alignment vertical="center"/>
      <protection/>
    </xf>
    <xf numFmtId="178" fontId="22" fillId="26" borderId="17" xfId="62" applyNumberFormat="1" applyFont="1" applyFill="1" applyBorder="1" applyAlignment="1">
      <alignment horizontal="distributed" vertical="center"/>
      <protection/>
    </xf>
    <xf numFmtId="178" fontId="22" fillId="26" borderId="21" xfId="62" applyNumberFormat="1" applyFont="1" applyFill="1" applyBorder="1" applyAlignment="1">
      <alignment horizontal="distributed" vertical="center"/>
      <protection/>
    </xf>
    <xf numFmtId="178" fontId="22" fillId="26" borderId="209" xfId="62" applyNumberFormat="1" applyFont="1" applyFill="1" applyBorder="1" applyAlignment="1">
      <alignment vertical="center"/>
      <protection/>
    </xf>
    <xf numFmtId="178" fontId="22" fillId="26" borderId="195" xfId="62" applyNumberFormat="1" applyFont="1" applyFill="1" applyBorder="1" applyAlignment="1">
      <alignment horizontal="distributed" vertical="center"/>
      <protection/>
    </xf>
    <xf numFmtId="180" fontId="22" fillId="26" borderId="187" xfId="62" applyNumberFormat="1" applyFont="1" applyFill="1" applyBorder="1" applyAlignment="1">
      <alignment vertical="center"/>
      <protection/>
    </xf>
    <xf numFmtId="0" fontId="129" fillId="0" borderId="0" xfId="62" applyFill="1" applyAlignment="1">
      <alignment vertical="center"/>
      <protection/>
    </xf>
    <xf numFmtId="178" fontId="22" fillId="0" borderId="0" xfId="62" applyNumberFormat="1" applyFont="1" applyFill="1" applyBorder="1" applyAlignment="1">
      <alignment horizontal="center" vertical="center"/>
      <protection/>
    </xf>
    <xf numFmtId="180" fontId="22" fillId="0" borderId="171" xfId="62" applyNumberFormat="1" applyFont="1" applyFill="1" applyBorder="1" applyAlignment="1">
      <alignment vertical="center"/>
      <protection/>
    </xf>
    <xf numFmtId="178" fontId="22" fillId="30" borderId="15" xfId="62" applyNumberFormat="1" applyFont="1" applyFill="1" applyBorder="1" applyAlignment="1">
      <alignment horizontal="left" vertical="center"/>
      <protection/>
    </xf>
    <xf numFmtId="180" fontId="22" fillId="30" borderId="11" xfId="62" applyNumberFormat="1" applyFont="1" applyFill="1" applyBorder="1" applyAlignment="1">
      <alignment vertical="center"/>
      <protection/>
    </xf>
    <xf numFmtId="178" fontId="22" fillId="30" borderId="157" xfId="62" applyNumberFormat="1" applyFont="1" applyFill="1" applyBorder="1" applyAlignment="1">
      <alignment horizontal="left" vertical="center"/>
      <protection/>
    </xf>
    <xf numFmtId="180" fontId="22" fillId="30" borderId="210" xfId="62" applyNumberFormat="1" applyFont="1" applyFill="1" applyBorder="1" applyAlignment="1">
      <alignment vertical="center"/>
      <protection/>
    </xf>
    <xf numFmtId="178" fontId="22" fillId="30" borderId="211" xfId="62" applyNumberFormat="1" applyFont="1" applyFill="1" applyBorder="1" applyAlignment="1">
      <alignment horizontal="left" vertical="center"/>
      <protection/>
    </xf>
    <xf numFmtId="180" fontId="22" fillId="30" borderId="211" xfId="62" applyNumberFormat="1" applyFont="1" applyFill="1" applyBorder="1" applyAlignment="1">
      <alignment vertical="center"/>
      <protection/>
    </xf>
    <xf numFmtId="180" fontId="22" fillId="26" borderId="0" xfId="62" applyNumberFormat="1" applyFont="1" applyFill="1" applyAlignment="1">
      <alignment vertical="center"/>
      <protection/>
    </xf>
    <xf numFmtId="178" fontId="22" fillId="26" borderId="13" xfId="62" applyNumberFormat="1" applyFont="1" applyFill="1" applyBorder="1" applyAlignment="1">
      <alignment horizontal="center" vertical="center" shrinkToFit="1"/>
      <protection/>
    </xf>
    <xf numFmtId="178" fontId="42" fillId="30" borderId="13" xfId="62" applyNumberFormat="1" applyFont="1" applyFill="1" applyBorder="1" applyAlignment="1">
      <alignment horizontal="center" vertical="center" wrapText="1"/>
      <protection/>
    </xf>
    <xf numFmtId="193" fontId="22" fillId="26" borderId="13" xfId="62" applyNumberFormat="1" applyFont="1" applyFill="1" applyBorder="1" applyAlignment="1">
      <alignment vertical="center"/>
      <protection/>
    </xf>
    <xf numFmtId="178" fontId="38" fillId="26" borderId="0" xfId="62" applyNumberFormat="1" applyFont="1" applyFill="1" applyBorder="1" applyAlignment="1">
      <alignment vertical="center"/>
      <protection/>
    </xf>
    <xf numFmtId="0" fontId="129" fillId="0" borderId="11" xfId="62" applyBorder="1" applyAlignment="1">
      <alignment horizontal="center" vertical="center" shrinkToFit="1"/>
      <protection/>
    </xf>
    <xf numFmtId="0" fontId="129" fillId="0" borderId="212" xfId="62" applyBorder="1" applyAlignment="1">
      <alignment horizontal="center" vertical="center" shrinkToFit="1"/>
      <protection/>
    </xf>
    <xf numFmtId="180" fontId="22" fillId="0" borderId="13" xfId="62" applyNumberFormat="1" applyFont="1" applyFill="1" applyBorder="1" applyAlignment="1">
      <alignment vertical="center"/>
      <protection/>
    </xf>
    <xf numFmtId="178" fontId="22" fillId="30" borderId="0" xfId="62" applyNumberFormat="1" applyFont="1" applyFill="1" applyBorder="1">
      <alignment vertical="center"/>
      <protection/>
    </xf>
    <xf numFmtId="193" fontId="22" fillId="26" borderId="92" xfId="62" applyNumberFormat="1" applyFont="1" applyFill="1" applyBorder="1" applyAlignment="1">
      <alignment vertical="center"/>
      <protection/>
    </xf>
    <xf numFmtId="0" fontId="22" fillId="0" borderId="13" xfId="0" applyFont="1" applyBorder="1" applyAlignment="1">
      <alignment vertical="center" shrinkToFit="1"/>
    </xf>
    <xf numFmtId="0" fontId="0" fillId="0" borderId="0" xfId="65" applyAlignment="1">
      <alignment vertical="center"/>
      <protection/>
    </xf>
    <xf numFmtId="0" fontId="0" fillId="0" borderId="0" xfId="65">
      <alignment/>
      <protection/>
    </xf>
    <xf numFmtId="0" fontId="46" fillId="0" borderId="0" xfId="65" applyFont="1" applyAlignment="1">
      <alignment vertical="center"/>
      <protection/>
    </xf>
    <xf numFmtId="0" fontId="38" fillId="0" borderId="0" xfId="65" applyFont="1" applyAlignment="1">
      <alignment vertical="center"/>
      <protection/>
    </xf>
    <xf numFmtId="0" fontId="44" fillId="0" borderId="0" xfId="65" applyFont="1" applyAlignment="1">
      <alignment vertical="center"/>
      <protection/>
    </xf>
    <xf numFmtId="0" fontId="22" fillId="0" borderId="0" xfId="65" applyFont="1">
      <alignment/>
      <protection/>
    </xf>
    <xf numFmtId="0" fontId="143" fillId="0" borderId="0" xfId="0" applyFont="1" applyAlignment="1">
      <alignment horizontal="centerContinuous" vertical="center"/>
    </xf>
    <xf numFmtId="0" fontId="134" fillId="0" borderId="0" xfId="0" applyFont="1" applyAlignment="1">
      <alignment horizontal="centerContinuous" vertical="center"/>
    </xf>
    <xf numFmtId="0" fontId="138" fillId="0" borderId="0" xfId="0" applyFont="1" applyAlignment="1">
      <alignment horizontal="centerContinuous" vertical="center"/>
    </xf>
    <xf numFmtId="180" fontId="0" fillId="0" borderId="0" xfId="0" applyNumberFormat="1" applyAlignment="1">
      <alignment vertical="center"/>
    </xf>
    <xf numFmtId="0" fontId="138" fillId="0" borderId="0" xfId="0" applyFont="1" applyAlignment="1">
      <alignment vertical="center"/>
    </xf>
    <xf numFmtId="180" fontId="0" fillId="0" borderId="61" xfId="0" applyNumberFormat="1" applyBorder="1" applyAlignment="1">
      <alignment vertical="center"/>
    </xf>
    <xf numFmtId="0" fontId="144" fillId="0" borderId="0" xfId="0" applyFont="1" applyAlignment="1">
      <alignment vertical="center"/>
    </xf>
    <xf numFmtId="0" fontId="145" fillId="0" borderId="0" xfId="0" applyFont="1" applyAlignment="1">
      <alignment vertical="center"/>
    </xf>
    <xf numFmtId="0" fontId="0" fillId="0" borderId="13" xfId="0" applyBorder="1" applyAlignment="1">
      <alignment vertical="center"/>
    </xf>
    <xf numFmtId="180" fontId="0" fillId="0" borderId="13" xfId="0" applyNumberFormat="1" applyBorder="1" applyAlignment="1">
      <alignment vertical="center"/>
    </xf>
    <xf numFmtId="180" fontId="0" fillId="0" borderId="13" xfId="0" applyNumberFormat="1" applyBorder="1" applyAlignment="1">
      <alignment horizontal="center" vertical="center"/>
    </xf>
    <xf numFmtId="0" fontId="146" fillId="0" borderId="0" xfId="0" applyFont="1" applyAlignment="1">
      <alignment vertical="center"/>
    </xf>
    <xf numFmtId="0" fontId="147" fillId="0" borderId="0" xfId="0" applyFont="1" applyAlignment="1">
      <alignment vertical="center"/>
    </xf>
    <xf numFmtId="0" fontId="138" fillId="31" borderId="13" xfId="0" applyFont="1" applyFill="1" applyBorder="1" applyAlignment="1">
      <alignment horizontal="center" vertical="center"/>
    </xf>
    <xf numFmtId="194" fontId="138" fillId="0" borderId="36" xfId="0" applyNumberFormat="1" applyFont="1" applyBorder="1" applyAlignment="1">
      <alignment vertical="center"/>
    </xf>
    <xf numFmtId="194" fontId="138" fillId="0" borderId="23" xfId="0" applyNumberFormat="1" applyFont="1" applyBorder="1" applyAlignment="1">
      <alignment vertical="center"/>
    </xf>
    <xf numFmtId="194" fontId="138" fillId="0" borderId="187" xfId="0" applyNumberFormat="1" applyFont="1" applyBorder="1" applyAlignment="1">
      <alignment vertical="center"/>
    </xf>
    <xf numFmtId="194" fontId="138" fillId="27" borderId="59" xfId="0" applyNumberFormat="1" applyFont="1" applyFill="1" applyBorder="1" applyAlignment="1">
      <alignment vertical="center"/>
    </xf>
    <xf numFmtId="0" fontId="138" fillId="31" borderId="56" xfId="0" applyFont="1" applyFill="1" applyBorder="1" applyAlignment="1">
      <alignment horizontal="center" vertical="center" wrapText="1"/>
    </xf>
    <xf numFmtId="0" fontId="148" fillId="0" borderId="0" xfId="0" applyFont="1" applyAlignment="1">
      <alignment vertical="center"/>
    </xf>
    <xf numFmtId="0" fontId="138" fillId="0" borderId="0" xfId="0" applyFont="1" applyAlignment="1">
      <alignment horizontal="right" vertical="center"/>
    </xf>
    <xf numFmtId="0" fontId="0" fillId="0" borderId="0" xfId="0" applyFill="1" applyAlignment="1">
      <alignment vertical="center"/>
    </xf>
    <xf numFmtId="0" fontId="138" fillId="0" borderId="0" xfId="0" applyFont="1" applyFill="1" applyBorder="1" applyAlignment="1">
      <alignment horizontal="center" vertical="center" wrapText="1"/>
    </xf>
    <xf numFmtId="194" fontId="138" fillId="0" borderId="0" xfId="0" applyNumberFormat="1" applyFont="1" applyFill="1" applyBorder="1" applyAlignment="1">
      <alignment vertical="center"/>
    </xf>
    <xf numFmtId="0" fontId="138" fillId="0" borderId="0" xfId="0" applyFont="1" applyFill="1" applyAlignment="1">
      <alignment vertical="center"/>
    </xf>
    <xf numFmtId="180" fontId="0" fillId="0" borderId="0" xfId="0" applyNumberFormat="1" applyFill="1" applyAlignment="1">
      <alignment vertical="center"/>
    </xf>
    <xf numFmtId="0" fontId="0" fillId="0" borderId="0" xfId="0" applyFill="1" applyAlignment="1">
      <alignment horizontal="center" vertical="center" wrapText="1"/>
    </xf>
    <xf numFmtId="194" fontId="138" fillId="0" borderId="0" xfId="0" applyNumberFormat="1" applyFont="1" applyFill="1" applyBorder="1" applyAlignment="1">
      <alignment horizontal="center" vertical="center"/>
    </xf>
    <xf numFmtId="0" fontId="138" fillId="0" borderId="0" xfId="0" applyFont="1" applyFill="1" applyAlignment="1">
      <alignment horizontal="center" vertical="center"/>
    </xf>
    <xf numFmtId="0" fontId="138" fillId="0" borderId="13" xfId="0" applyFont="1" applyBorder="1" applyAlignment="1">
      <alignment horizontal="center" vertical="center" shrinkToFit="1"/>
    </xf>
    <xf numFmtId="190" fontId="138" fillId="0" borderId="13" xfId="0" applyNumberFormat="1" applyFont="1" applyBorder="1" applyAlignment="1">
      <alignment horizontal="right" vertical="center" indent="1"/>
    </xf>
    <xf numFmtId="177" fontId="138" fillId="0" borderId="13" xfId="0" applyNumberFormat="1" applyFont="1" applyBorder="1" applyAlignment="1">
      <alignment horizontal="right" vertical="center" indent="1"/>
    </xf>
    <xf numFmtId="195" fontId="138" fillId="0" borderId="13" xfId="0" applyNumberFormat="1" applyFont="1" applyBorder="1" applyAlignment="1">
      <alignment horizontal="right" vertical="center" indent="1"/>
    </xf>
    <xf numFmtId="0" fontId="0" fillId="0" borderId="0" xfId="0" applyAlignment="1">
      <alignment horizontal="center" vertical="center" wrapText="1"/>
    </xf>
    <xf numFmtId="194" fontId="138" fillId="0" borderId="0" xfId="0" applyNumberFormat="1" applyFont="1" applyBorder="1" applyAlignment="1">
      <alignment horizontal="center" vertical="center"/>
    </xf>
    <xf numFmtId="0" fontId="138" fillId="0" borderId="0" xfId="0" applyFont="1" applyAlignment="1">
      <alignment horizontal="center" vertical="center"/>
    </xf>
    <xf numFmtId="0" fontId="138" fillId="31" borderId="13" xfId="0" applyFont="1" applyFill="1" applyBorder="1" applyAlignment="1">
      <alignment horizontal="center" vertical="center" shrinkToFit="1"/>
    </xf>
    <xf numFmtId="0" fontId="0" fillId="31" borderId="13" xfId="0" applyFill="1" applyBorder="1" applyAlignment="1">
      <alignment horizontal="center" vertical="center"/>
    </xf>
    <xf numFmtId="0" fontId="0" fillId="31" borderId="13" xfId="0" applyFill="1" applyBorder="1" applyAlignment="1">
      <alignment horizontal="center" vertical="center"/>
    </xf>
    <xf numFmtId="180" fontId="0" fillId="0" borderId="0" xfId="0" applyNumberFormat="1" applyAlignment="1">
      <alignment horizontal="center" vertical="center"/>
    </xf>
    <xf numFmtId="194" fontId="138" fillId="27" borderId="13" xfId="0" applyNumberFormat="1" applyFont="1" applyFill="1" applyBorder="1" applyAlignment="1">
      <alignment vertical="center"/>
    </xf>
    <xf numFmtId="194" fontId="138" fillId="0" borderId="13" xfId="0" applyNumberFormat="1" applyFont="1" applyBorder="1" applyAlignment="1">
      <alignment vertical="center"/>
    </xf>
    <xf numFmtId="194" fontId="138" fillId="0" borderId="213" xfId="0" applyNumberFormat="1" applyFont="1" applyBorder="1" applyAlignment="1">
      <alignment vertical="center"/>
    </xf>
    <xf numFmtId="194" fontId="138" fillId="0" borderId="32" xfId="0" applyNumberFormat="1" applyFont="1" applyBorder="1" applyAlignment="1">
      <alignment vertical="center"/>
    </xf>
    <xf numFmtId="194" fontId="138" fillId="0" borderId="13" xfId="0" applyNumberFormat="1" applyFont="1" applyBorder="1" applyAlignment="1">
      <alignment vertical="center"/>
    </xf>
    <xf numFmtId="194" fontId="138" fillId="0" borderId="15" xfId="0" applyNumberFormat="1" applyFont="1" applyBorder="1" applyAlignment="1">
      <alignment vertical="center"/>
    </xf>
    <xf numFmtId="194" fontId="138" fillId="27" borderId="94" xfId="0" applyNumberFormat="1" applyFont="1" applyFill="1" applyBorder="1" applyAlignment="1">
      <alignment vertical="center"/>
    </xf>
    <xf numFmtId="0" fontId="0" fillId="0" borderId="0" xfId="0" applyAlignment="1">
      <alignment horizontal="left" vertical="center"/>
    </xf>
    <xf numFmtId="194" fontId="138" fillId="0" borderId="0" xfId="0" applyNumberFormat="1" applyFont="1" applyAlignment="1">
      <alignment vertical="center"/>
    </xf>
    <xf numFmtId="195" fontId="138" fillId="0" borderId="0" xfId="0" applyNumberFormat="1" applyFont="1" applyAlignment="1">
      <alignment vertical="center"/>
    </xf>
    <xf numFmtId="0" fontId="138" fillId="31" borderId="13" xfId="0" applyFont="1" applyFill="1" applyBorder="1" applyAlignment="1">
      <alignment horizontal="center" vertical="center" wrapText="1"/>
    </xf>
    <xf numFmtId="0" fontId="134" fillId="0" borderId="0" xfId="0" applyFont="1" applyAlignment="1">
      <alignment vertical="center"/>
    </xf>
    <xf numFmtId="0" fontId="149" fillId="0" borderId="0" xfId="0" applyFont="1" applyAlignment="1">
      <alignment vertical="center"/>
    </xf>
    <xf numFmtId="0" fontId="138" fillId="31" borderId="112" xfId="0" applyFont="1" applyFill="1" applyBorder="1" applyAlignment="1">
      <alignment horizontal="center" vertical="center" wrapText="1"/>
    </xf>
    <xf numFmtId="0" fontId="0" fillId="0" borderId="0" xfId="0" applyFont="1" applyAlignment="1">
      <alignment vertical="center"/>
    </xf>
    <xf numFmtId="0" fontId="150" fillId="0" borderId="0" xfId="0" applyFont="1" applyAlignment="1">
      <alignment vertical="center"/>
    </xf>
    <xf numFmtId="38" fontId="22" fillId="0" borderId="0" xfId="51" applyFont="1" applyFill="1" applyBorder="1" applyAlignment="1">
      <alignment vertical="center"/>
    </xf>
    <xf numFmtId="38" fontId="38" fillId="0" borderId="61" xfId="51" applyFont="1" applyFill="1" applyBorder="1" applyAlignment="1">
      <alignment vertical="center"/>
    </xf>
    <xf numFmtId="38" fontId="22" fillId="0" borderId="0" xfId="51" applyFont="1" applyFill="1" applyAlignment="1">
      <alignment horizontal="right" vertical="center"/>
    </xf>
    <xf numFmtId="38" fontId="22" fillId="0" borderId="146" xfId="51" applyFont="1" applyFill="1" applyBorder="1" applyAlignment="1">
      <alignment horizontal="center" vertical="center"/>
    </xf>
    <xf numFmtId="38" fontId="22" fillId="0" borderId="147" xfId="51" applyFont="1" applyFill="1" applyBorder="1" applyAlignment="1">
      <alignment horizontal="center" vertical="center"/>
    </xf>
    <xf numFmtId="38" fontId="22" fillId="0" borderId="148" xfId="51" applyFont="1" applyFill="1" applyBorder="1" applyAlignment="1">
      <alignment vertical="center"/>
    </xf>
    <xf numFmtId="38" fontId="22" fillId="0" borderId="149" xfId="51" applyFont="1" applyFill="1" applyBorder="1" applyAlignment="1">
      <alignment vertical="center"/>
    </xf>
    <xf numFmtId="38" fontId="22" fillId="0" borderId="150" xfId="51" applyFont="1" applyFill="1" applyBorder="1" applyAlignment="1">
      <alignment horizontal="center" vertical="center"/>
    </xf>
    <xf numFmtId="38" fontId="22" fillId="0" borderId="65" xfId="51" applyFont="1" applyFill="1" applyBorder="1" applyAlignment="1">
      <alignment horizontal="center" vertical="center"/>
    </xf>
    <xf numFmtId="38" fontId="22" fillId="0" borderId="151" xfId="51" applyFont="1" applyFill="1" applyBorder="1" applyAlignment="1">
      <alignment vertical="center"/>
    </xf>
    <xf numFmtId="38" fontId="22" fillId="0" borderId="152" xfId="51" applyFont="1" applyFill="1" applyBorder="1" applyAlignment="1">
      <alignment vertical="center"/>
    </xf>
    <xf numFmtId="38" fontId="22" fillId="0" borderId="153" xfId="51" applyFont="1" applyFill="1" applyBorder="1" applyAlignment="1">
      <alignment horizontal="center" vertical="center"/>
    </xf>
    <xf numFmtId="38" fontId="22" fillId="0" borderId="154" xfId="51" applyFont="1" applyFill="1" applyBorder="1" applyAlignment="1">
      <alignment horizontal="center" vertical="center"/>
    </xf>
    <xf numFmtId="38" fontId="41" fillId="0" borderId="151" xfId="51" applyFont="1" applyFill="1" applyBorder="1" applyAlignment="1">
      <alignment vertical="center"/>
    </xf>
    <xf numFmtId="38" fontId="41" fillId="0" borderId="152" xfId="51" applyFont="1" applyFill="1" applyBorder="1" applyAlignment="1">
      <alignment horizontal="right" vertical="center"/>
    </xf>
    <xf numFmtId="38" fontId="22" fillId="0" borderId="155" xfId="51" applyFont="1" applyFill="1" applyBorder="1" applyAlignment="1">
      <alignment vertical="center"/>
    </xf>
    <xf numFmtId="38" fontId="22" fillId="0" borderId="156" xfId="51" applyFont="1" applyFill="1" applyBorder="1" applyAlignment="1">
      <alignment horizontal="right" vertical="center"/>
    </xf>
    <xf numFmtId="38" fontId="22" fillId="0" borderId="157" xfId="51" applyFont="1" applyFill="1" applyBorder="1" applyAlignment="1">
      <alignment horizontal="right" vertical="center"/>
    </xf>
    <xf numFmtId="38" fontId="41" fillId="0" borderId="144" xfId="51" applyFont="1" applyFill="1" applyBorder="1" applyAlignment="1">
      <alignment vertical="center"/>
    </xf>
    <xf numFmtId="38" fontId="41" fillId="0" borderId="155" xfId="51" applyFont="1" applyFill="1" applyBorder="1" applyAlignment="1">
      <alignment horizontal="right" vertical="center"/>
    </xf>
    <xf numFmtId="38" fontId="22" fillId="0" borderId="158" xfId="51" applyFont="1" applyFill="1" applyBorder="1" applyAlignment="1">
      <alignment vertical="center"/>
    </xf>
    <xf numFmtId="38" fontId="22" fillId="0" borderId="159" xfId="51" applyFont="1" applyFill="1" applyBorder="1" applyAlignment="1">
      <alignment vertical="center"/>
    </xf>
    <xf numFmtId="38" fontId="22" fillId="0" borderId="160" xfId="51" applyFont="1" applyFill="1" applyBorder="1" applyAlignment="1">
      <alignment vertical="center"/>
    </xf>
    <xf numFmtId="38" fontId="22" fillId="0" borderId="161" xfId="51" applyFont="1" applyFill="1" applyBorder="1" applyAlignment="1">
      <alignment vertical="center"/>
    </xf>
    <xf numFmtId="38" fontId="41" fillId="0" borderId="158" xfId="51" applyFont="1" applyFill="1" applyBorder="1" applyAlignment="1">
      <alignment horizontal="right" vertical="center"/>
    </xf>
    <xf numFmtId="38" fontId="41" fillId="0" borderId="159" xfId="51" applyFont="1" applyFill="1" applyBorder="1" applyAlignment="1">
      <alignment vertical="center"/>
    </xf>
    <xf numFmtId="38" fontId="22" fillId="24" borderId="162" xfId="51" applyFont="1" applyFill="1" applyBorder="1" applyAlignment="1">
      <alignment vertical="center"/>
    </xf>
    <xf numFmtId="38" fontId="22" fillId="24" borderId="122" xfId="51" applyFont="1" applyFill="1" applyBorder="1" applyAlignment="1">
      <alignment vertical="center"/>
    </xf>
    <xf numFmtId="38" fontId="48" fillId="24" borderId="88" xfId="51" applyFont="1" applyFill="1" applyBorder="1" applyAlignment="1">
      <alignment vertical="center"/>
    </xf>
    <xf numFmtId="38" fontId="48" fillId="24" borderId="89" xfId="51" applyFont="1" applyFill="1" applyBorder="1" applyAlignment="1">
      <alignment vertical="center"/>
    </xf>
    <xf numFmtId="38" fontId="48" fillId="24" borderId="163" xfId="51" applyFont="1" applyFill="1" applyBorder="1" applyAlignment="1">
      <alignment vertical="center"/>
    </xf>
    <xf numFmtId="38" fontId="41" fillId="24" borderId="162" xfId="51" applyFont="1" applyFill="1" applyBorder="1" applyAlignment="1">
      <alignment vertical="center"/>
    </xf>
    <xf numFmtId="38" fontId="41" fillId="24" borderId="122" xfId="51" applyFont="1" applyFill="1" applyBorder="1" applyAlignment="1">
      <alignment vertical="center"/>
    </xf>
    <xf numFmtId="38" fontId="22" fillId="0" borderId="153" xfId="51" applyFont="1" applyFill="1" applyBorder="1" applyAlignment="1">
      <alignment vertical="center"/>
    </xf>
    <xf numFmtId="38" fontId="22" fillId="0" borderId="154" xfId="51" applyFont="1" applyFill="1" applyBorder="1" applyAlignment="1">
      <alignment vertical="center"/>
    </xf>
    <xf numFmtId="38" fontId="41" fillId="0" borderId="152" xfId="51" applyFont="1" applyFill="1" applyBorder="1" applyAlignment="1">
      <alignment vertical="center"/>
    </xf>
    <xf numFmtId="38" fontId="22" fillId="0" borderId="164" xfId="51" applyFont="1" applyFill="1" applyBorder="1" applyAlignment="1">
      <alignment vertical="center"/>
    </xf>
    <xf numFmtId="38" fontId="22" fillId="0" borderId="165" xfId="51" applyFont="1" applyFill="1" applyBorder="1" applyAlignment="1">
      <alignment vertical="center"/>
    </xf>
    <xf numFmtId="38" fontId="22" fillId="0" borderId="166" xfId="51" applyFont="1" applyFill="1" applyBorder="1" applyAlignment="1">
      <alignment horizontal="right" vertical="center"/>
    </xf>
    <xf numFmtId="38" fontId="22" fillId="0" borderId="167" xfId="51" applyFont="1" applyFill="1" applyBorder="1" applyAlignment="1">
      <alignment horizontal="right" vertical="center"/>
    </xf>
    <xf numFmtId="38" fontId="41" fillId="0" borderId="164" xfId="51" applyFont="1" applyFill="1" applyBorder="1" applyAlignment="1">
      <alignment vertical="center"/>
    </xf>
    <xf numFmtId="38" fontId="41" fillId="0" borderId="165" xfId="51" applyFont="1" applyFill="1" applyBorder="1" applyAlignment="1">
      <alignment horizontal="right" vertical="center"/>
    </xf>
    <xf numFmtId="38" fontId="22" fillId="0" borderId="166" xfId="51" applyFont="1" applyFill="1" applyBorder="1" applyAlignment="1">
      <alignment vertical="center"/>
    </xf>
    <xf numFmtId="38" fontId="22" fillId="0" borderId="167" xfId="51" applyFont="1" applyFill="1" applyBorder="1" applyAlignment="1">
      <alignment vertical="center"/>
    </xf>
    <xf numFmtId="38" fontId="41" fillId="0" borderId="164" xfId="51" applyFont="1" applyFill="1" applyBorder="1" applyAlignment="1">
      <alignment horizontal="right" vertical="center"/>
    </xf>
    <xf numFmtId="38" fontId="41" fillId="0" borderId="165" xfId="51" applyFont="1" applyFill="1" applyBorder="1" applyAlignment="1">
      <alignment vertical="center"/>
    </xf>
    <xf numFmtId="38" fontId="22" fillId="0" borderId="168" xfId="51" applyFont="1" applyFill="1" applyBorder="1" applyAlignment="1">
      <alignment vertical="center"/>
    </xf>
    <xf numFmtId="38" fontId="22" fillId="0" borderId="156" xfId="51" applyFont="1" applyFill="1" applyBorder="1" applyAlignment="1">
      <alignment vertical="center"/>
    </xf>
    <xf numFmtId="38" fontId="22" fillId="0" borderId="157" xfId="51" applyFont="1" applyFill="1" applyBorder="1" applyAlignment="1">
      <alignment vertical="center"/>
    </xf>
    <xf numFmtId="38" fontId="41" fillId="0" borderId="144" xfId="51" applyFont="1" applyFill="1" applyBorder="1" applyAlignment="1" quotePrefix="1">
      <alignment horizontal="right" vertical="center"/>
    </xf>
    <xf numFmtId="38" fontId="41" fillId="0" borderId="155" xfId="51" applyFont="1" applyFill="1" applyBorder="1" applyAlignment="1">
      <alignment vertical="center"/>
    </xf>
    <xf numFmtId="38" fontId="48" fillId="24" borderId="169" xfId="51" applyFont="1" applyFill="1" applyBorder="1" applyAlignment="1">
      <alignment vertical="center"/>
    </xf>
    <xf numFmtId="38" fontId="22" fillId="21" borderId="170" xfId="51" applyFont="1" applyFill="1" applyBorder="1" applyAlignment="1">
      <alignment vertical="center"/>
    </xf>
    <xf numFmtId="38" fontId="22" fillId="21" borderId="121" xfId="51" applyFont="1" applyFill="1" applyBorder="1" applyAlignment="1">
      <alignment vertical="center"/>
    </xf>
    <xf numFmtId="38" fontId="48" fillId="21" borderId="171" xfId="51" applyFont="1" applyFill="1" applyBorder="1" applyAlignment="1">
      <alignment vertical="center"/>
    </xf>
    <xf numFmtId="38" fontId="41" fillId="21" borderId="170" xfId="51" applyFont="1" applyFill="1" applyBorder="1" applyAlignment="1">
      <alignment vertical="center"/>
    </xf>
    <xf numFmtId="38" fontId="41" fillId="21" borderId="121" xfId="51" applyFont="1" applyFill="1" applyBorder="1" applyAlignment="1">
      <alignment vertical="center"/>
    </xf>
    <xf numFmtId="38" fontId="22" fillId="0" borderId="172" xfId="51" applyFont="1" applyFill="1" applyBorder="1" applyAlignment="1">
      <alignment vertical="center"/>
    </xf>
    <xf numFmtId="38" fontId="22" fillId="0" borderId="173" xfId="51" applyFont="1" applyFill="1" applyBorder="1" applyAlignment="1">
      <alignment vertical="center"/>
    </xf>
    <xf numFmtId="38" fontId="22" fillId="0" borderId="174" xfId="51" applyFont="1" applyFill="1" applyBorder="1" applyAlignment="1">
      <alignment vertical="center"/>
    </xf>
    <xf numFmtId="38" fontId="22" fillId="0" borderId="175" xfId="51" applyFont="1" applyFill="1" applyBorder="1" applyAlignment="1">
      <alignment vertical="center"/>
    </xf>
    <xf numFmtId="38" fontId="41" fillId="0" borderId="145" xfId="51" applyFont="1" applyFill="1" applyBorder="1" applyAlignment="1">
      <alignment vertical="center"/>
    </xf>
    <xf numFmtId="38" fontId="41" fillId="0" borderId="172" xfId="51" applyFont="1" applyFill="1" applyBorder="1" applyAlignment="1">
      <alignment vertical="center"/>
    </xf>
    <xf numFmtId="38" fontId="22" fillId="21" borderId="148" xfId="51" applyFont="1" applyFill="1" applyBorder="1" applyAlignment="1">
      <alignment vertical="center"/>
    </xf>
    <xf numFmtId="38" fontId="22" fillId="21" borderId="149" xfId="51" applyFont="1" applyFill="1" applyBorder="1" applyAlignment="1">
      <alignment vertical="center"/>
    </xf>
    <xf numFmtId="38" fontId="48" fillId="21" borderId="66" xfId="51" applyFont="1" applyFill="1" applyBorder="1" applyAlignment="1">
      <alignment vertical="center"/>
    </xf>
    <xf numFmtId="38" fontId="41" fillId="21" borderId="148" xfId="51" applyFont="1" applyFill="1" applyBorder="1" applyAlignment="1">
      <alignment vertical="center"/>
    </xf>
    <xf numFmtId="38" fontId="41" fillId="21" borderId="149" xfId="51" applyFont="1" applyFill="1" applyBorder="1" applyAlignment="1">
      <alignment vertical="center"/>
    </xf>
    <xf numFmtId="38" fontId="48" fillId="0" borderId="173" xfId="51" applyFont="1" applyFill="1" applyBorder="1" applyAlignment="1">
      <alignment vertical="center"/>
    </xf>
    <xf numFmtId="38" fontId="48" fillId="21" borderId="66" xfId="51" applyFont="1" applyFill="1" applyBorder="1" applyAlignment="1">
      <alignment vertical="center" shrinkToFit="1"/>
    </xf>
    <xf numFmtId="38" fontId="48" fillId="0" borderId="173" xfId="51" applyFont="1" applyFill="1" applyBorder="1" applyAlignment="1">
      <alignment vertical="center" shrinkToFit="1"/>
    </xf>
    <xf numFmtId="38" fontId="48" fillId="0" borderId="174" xfId="51" applyFont="1" applyFill="1" applyBorder="1" applyAlignment="1">
      <alignment vertical="center" shrinkToFit="1"/>
    </xf>
    <xf numFmtId="38" fontId="48" fillId="21" borderId="65" xfId="51" applyFont="1" applyFill="1" applyBorder="1" applyAlignment="1">
      <alignment vertical="center" shrinkToFit="1"/>
    </xf>
    <xf numFmtId="38" fontId="48" fillId="0" borderId="0" xfId="51" applyFont="1" applyFill="1" applyBorder="1" applyAlignment="1">
      <alignment vertical="center" shrinkToFit="1"/>
    </xf>
    <xf numFmtId="38" fontId="41" fillId="0" borderId="0" xfId="51" applyFont="1" applyFill="1" applyBorder="1" applyAlignment="1">
      <alignment vertical="center"/>
    </xf>
    <xf numFmtId="38" fontId="81" fillId="0" borderId="55" xfId="51" applyFont="1" applyFill="1" applyBorder="1" applyAlignment="1">
      <alignment vertical="center"/>
    </xf>
    <xf numFmtId="38" fontId="81" fillId="0" borderId="214" xfId="51" applyFont="1" applyFill="1" applyBorder="1" applyAlignment="1">
      <alignment vertical="center"/>
    </xf>
    <xf numFmtId="38" fontId="82" fillId="0" borderId="214" xfId="51" applyFont="1" applyFill="1" applyBorder="1" applyAlignment="1">
      <alignment vertical="center" shrinkToFit="1"/>
    </xf>
    <xf numFmtId="38" fontId="82" fillId="0" borderId="215" xfId="51" applyFont="1" applyFill="1" applyBorder="1" applyAlignment="1">
      <alignment vertical="center" shrinkToFit="1"/>
    </xf>
    <xf numFmtId="38" fontId="83" fillId="0" borderId="0" xfId="51" applyFont="1" applyFill="1" applyBorder="1" applyAlignment="1">
      <alignment vertical="center"/>
    </xf>
    <xf numFmtId="38" fontId="81" fillId="0" borderId="0" xfId="51" applyFont="1" applyFill="1" applyAlignment="1">
      <alignment vertical="center"/>
    </xf>
    <xf numFmtId="38" fontId="81" fillId="0" borderId="215" xfId="51" applyFont="1" applyFill="1" applyBorder="1" applyAlignment="1">
      <alignment vertical="center"/>
    </xf>
    <xf numFmtId="38" fontId="81" fillId="0" borderId="0" xfId="51" applyFont="1" applyFill="1" applyBorder="1" applyAlignment="1">
      <alignment vertical="center"/>
    </xf>
    <xf numFmtId="38" fontId="82" fillId="0" borderId="0" xfId="51" applyFont="1" applyFill="1" applyBorder="1" applyAlignment="1">
      <alignment vertical="center" shrinkToFit="1"/>
    </xf>
    <xf numFmtId="38" fontId="81" fillId="0" borderId="216" xfId="51" applyFont="1" applyFill="1" applyBorder="1" applyAlignment="1">
      <alignment vertical="center"/>
    </xf>
    <xf numFmtId="38" fontId="81" fillId="0" borderId="217" xfId="51" applyFont="1" applyFill="1" applyBorder="1" applyAlignment="1">
      <alignment vertical="center"/>
    </xf>
    <xf numFmtId="0" fontId="30" fillId="0" borderId="61" xfId="64" applyFont="1" applyFill="1" applyBorder="1" applyAlignment="1">
      <alignment vertical="center"/>
      <protection/>
    </xf>
    <xf numFmtId="0" fontId="130" fillId="28" borderId="61" xfId="0" applyFont="1" applyFill="1" applyBorder="1" applyAlignment="1">
      <alignment vertical="center"/>
    </xf>
    <xf numFmtId="0" fontId="130" fillId="0" borderId="218" xfId="0" applyFont="1" applyBorder="1" applyAlignment="1">
      <alignment horizontal="center" vertical="center" wrapText="1"/>
    </xf>
    <xf numFmtId="0" fontId="137" fillId="29" borderId="96" xfId="0" applyFont="1" applyFill="1" applyBorder="1" applyAlignment="1">
      <alignment horizontal="center" vertical="center" wrapText="1" shrinkToFit="1"/>
    </xf>
    <xf numFmtId="38" fontId="22" fillId="0" borderId="146" xfId="51" applyFont="1" applyFill="1" applyBorder="1" applyAlignment="1">
      <alignment horizontal="center" vertical="center" wrapText="1" shrinkToFit="1"/>
    </xf>
    <xf numFmtId="38" fontId="22" fillId="0" borderId="147" xfId="51" applyFont="1" applyFill="1" applyBorder="1" applyAlignment="1">
      <alignment horizontal="center" vertical="center" wrapText="1" shrinkToFit="1"/>
    </xf>
    <xf numFmtId="38" fontId="84" fillId="0" borderId="147" xfId="51" applyFont="1" applyFill="1" applyBorder="1" applyAlignment="1">
      <alignment horizontal="center" vertical="center" wrapText="1" shrinkToFit="1"/>
    </xf>
    <xf numFmtId="38" fontId="38" fillId="0" borderId="147" xfId="51" applyFont="1" applyFill="1" applyBorder="1" applyAlignment="1">
      <alignment horizontal="center" vertical="center"/>
    </xf>
    <xf numFmtId="38" fontId="38" fillId="0" borderId="219" xfId="51" applyFont="1" applyFill="1" applyBorder="1" applyAlignment="1">
      <alignment horizontal="center" vertical="center"/>
    </xf>
    <xf numFmtId="38" fontId="38" fillId="0" borderId="220" xfId="51" applyFont="1" applyFill="1" applyBorder="1" applyAlignment="1">
      <alignment horizontal="center" vertical="center" shrinkToFit="1"/>
    </xf>
    <xf numFmtId="38" fontId="38" fillId="0" borderId="148" xfId="51" applyFont="1" applyFill="1" applyBorder="1" applyAlignment="1">
      <alignment vertical="center"/>
    </xf>
    <xf numFmtId="38" fontId="38" fillId="0" borderId="149" xfId="51" applyFont="1" applyFill="1" applyBorder="1" applyAlignment="1">
      <alignment vertical="center"/>
    </xf>
    <xf numFmtId="38" fontId="41" fillId="0" borderId="182" xfId="51" applyFont="1" applyFill="1" applyBorder="1" applyAlignment="1">
      <alignment horizontal="center" vertical="center"/>
    </xf>
    <xf numFmtId="38" fontId="41" fillId="0" borderId="65" xfId="51" applyFont="1" applyFill="1" applyBorder="1" applyAlignment="1">
      <alignment horizontal="center" vertical="center"/>
    </xf>
    <xf numFmtId="38" fontId="41" fillId="0" borderId="65" xfId="51" applyFont="1" applyFill="1" applyBorder="1" applyAlignment="1">
      <alignment horizontal="right" vertical="center"/>
    </xf>
    <xf numFmtId="38" fontId="41" fillId="0" borderId="181" xfId="51" applyFont="1" applyFill="1" applyBorder="1" applyAlignment="1">
      <alignment horizontal="center" vertical="center"/>
    </xf>
    <xf numFmtId="38" fontId="40" fillId="0" borderId="181" xfId="51" applyFont="1" applyFill="1" applyBorder="1" applyAlignment="1">
      <alignment horizontal="center" vertical="center"/>
    </xf>
    <xf numFmtId="38" fontId="22" fillId="0" borderId="149" xfId="51" applyFont="1" applyFill="1" applyBorder="1" applyAlignment="1">
      <alignment horizontal="center" vertical="center" shrinkToFit="1"/>
    </xf>
    <xf numFmtId="38" fontId="22" fillId="0" borderId="169" xfId="51" applyFont="1" applyFill="1" applyBorder="1" applyAlignment="1">
      <alignment horizontal="right" vertical="center"/>
    </xf>
    <xf numFmtId="38" fontId="22" fillId="0" borderId="221" xfId="51" applyFont="1" applyFill="1" applyBorder="1" applyAlignment="1">
      <alignment horizontal="center" vertical="center"/>
    </xf>
    <xf numFmtId="38" fontId="22" fillId="0" borderId="89" xfId="51" applyFont="1" applyFill="1" applyBorder="1" applyAlignment="1">
      <alignment horizontal="center" vertical="center"/>
    </xf>
    <xf numFmtId="38" fontId="41" fillId="0" borderId="162" xfId="51" applyFont="1" applyFill="1" applyBorder="1" applyAlignment="1">
      <alignment vertical="center"/>
    </xf>
    <xf numFmtId="38" fontId="41" fillId="0" borderId="122" xfId="51" applyFont="1" applyFill="1" applyBorder="1" applyAlignment="1">
      <alignment vertical="center"/>
    </xf>
    <xf numFmtId="38" fontId="38" fillId="0" borderId="151" xfId="51" applyFont="1" applyFill="1" applyBorder="1" applyAlignment="1">
      <alignment vertical="center"/>
    </xf>
    <xf numFmtId="38" fontId="38" fillId="0" borderId="152" xfId="51" applyFont="1" applyFill="1" applyBorder="1" applyAlignment="1">
      <alignment vertical="center"/>
    </xf>
    <xf numFmtId="38" fontId="22" fillId="0" borderId="204" xfId="51" applyFont="1" applyFill="1" applyBorder="1" applyAlignment="1">
      <alignment horizontal="center" vertical="center"/>
    </xf>
    <xf numFmtId="38" fontId="22" fillId="0" borderId="222" xfId="51" applyFont="1" applyFill="1" applyBorder="1" applyAlignment="1">
      <alignment horizontal="center" vertical="center"/>
    </xf>
    <xf numFmtId="38" fontId="22" fillId="0" borderId="223" xfId="51" applyFont="1" applyFill="1" applyBorder="1" applyAlignment="1">
      <alignment horizontal="center" vertical="center"/>
    </xf>
    <xf numFmtId="38" fontId="38" fillId="24" borderId="144" xfId="51" applyFont="1" applyFill="1" applyBorder="1" applyAlignment="1">
      <alignment vertical="center"/>
    </xf>
    <xf numFmtId="38" fontId="38" fillId="24" borderId="155" xfId="51" applyFont="1" applyFill="1" applyBorder="1" applyAlignment="1">
      <alignment vertical="center"/>
    </xf>
    <xf numFmtId="38" fontId="151" fillId="24" borderId="156" xfId="51" applyFont="1" applyFill="1" applyBorder="1" applyAlignment="1">
      <alignment horizontal="right" vertical="center"/>
    </xf>
    <xf numFmtId="38" fontId="151" fillId="24" borderId="210" xfId="51" applyFont="1" applyFill="1" applyBorder="1" applyAlignment="1">
      <alignment horizontal="right" vertical="center"/>
    </xf>
    <xf numFmtId="38" fontId="151" fillId="24" borderId="157" xfId="51" applyFont="1" applyFill="1" applyBorder="1" applyAlignment="1">
      <alignment horizontal="right" vertical="center"/>
    </xf>
    <xf numFmtId="38" fontId="151" fillId="24" borderId="224" xfId="51" applyFont="1" applyFill="1" applyBorder="1" applyAlignment="1">
      <alignment horizontal="right" vertical="center"/>
    </xf>
    <xf numFmtId="38" fontId="151" fillId="24" borderId="225" xfId="51" applyFont="1" applyFill="1" applyBorder="1" applyAlignment="1">
      <alignment horizontal="right" vertical="center"/>
    </xf>
    <xf numFmtId="38" fontId="41" fillId="24" borderId="144" xfId="51" applyFont="1" applyFill="1" applyBorder="1" applyAlignment="1">
      <alignment vertical="center"/>
    </xf>
    <xf numFmtId="38" fontId="41" fillId="24" borderId="155" xfId="51" applyFont="1" applyFill="1" applyBorder="1" applyAlignment="1">
      <alignment horizontal="right" vertical="center"/>
    </xf>
    <xf numFmtId="38" fontId="38" fillId="0" borderId="144" xfId="51" applyFont="1" applyFill="1" applyBorder="1" applyAlignment="1">
      <alignment vertical="center"/>
    </xf>
    <xf numFmtId="38" fontId="38" fillId="0" borderId="155" xfId="51" applyFont="1" applyFill="1" applyBorder="1" applyAlignment="1">
      <alignment vertical="center" wrapText="1"/>
    </xf>
    <xf numFmtId="38" fontId="22" fillId="0" borderId="210" xfId="51" applyFont="1" applyFill="1" applyBorder="1" applyAlignment="1">
      <alignment vertical="center"/>
    </xf>
    <xf numFmtId="38" fontId="22" fillId="0" borderId="224" xfId="51" applyFont="1" applyFill="1" applyBorder="1" applyAlignment="1">
      <alignment vertical="center"/>
    </xf>
    <xf numFmtId="38" fontId="22" fillId="0" borderId="226" xfId="51" applyFont="1" applyFill="1" applyBorder="1" applyAlignment="1">
      <alignment vertical="center"/>
    </xf>
    <xf numFmtId="38" fontId="38" fillId="0" borderId="155" xfId="51" applyFont="1" applyFill="1" applyBorder="1" applyAlignment="1">
      <alignment vertical="center"/>
    </xf>
    <xf numFmtId="38" fontId="22" fillId="0" borderId="227" xfId="51" applyFont="1" applyFill="1" applyBorder="1" applyAlignment="1">
      <alignment vertical="center"/>
    </xf>
    <xf numFmtId="38" fontId="22" fillId="0" borderId="228" xfId="51" applyFont="1" applyFill="1" applyBorder="1" applyAlignment="1">
      <alignment vertical="center"/>
    </xf>
    <xf numFmtId="38" fontId="38" fillId="0" borderId="158" xfId="51" applyFont="1" applyFill="1" applyBorder="1" applyAlignment="1">
      <alignment vertical="center"/>
    </xf>
    <xf numFmtId="38" fontId="38" fillId="0" borderId="159" xfId="51" applyFont="1" applyFill="1" applyBorder="1" applyAlignment="1">
      <alignment vertical="center"/>
    </xf>
    <xf numFmtId="38" fontId="22" fillId="0" borderId="229" xfId="51" applyFont="1" applyFill="1" applyBorder="1" applyAlignment="1">
      <alignment vertical="center"/>
    </xf>
    <xf numFmtId="38" fontId="22" fillId="0" borderId="230" xfId="51" applyFont="1" applyFill="1" applyBorder="1" applyAlignment="1">
      <alignment vertical="center"/>
    </xf>
    <xf numFmtId="38" fontId="22" fillId="0" borderId="231" xfId="51" applyFont="1" applyFill="1" applyBorder="1" applyAlignment="1">
      <alignment vertical="center"/>
    </xf>
    <xf numFmtId="38" fontId="38" fillId="24" borderId="162" xfId="51" applyFont="1" applyFill="1" applyBorder="1" applyAlignment="1">
      <alignment vertical="center"/>
    </xf>
    <xf numFmtId="38" fontId="38" fillId="24" borderId="122" xfId="51" applyFont="1" applyFill="1" applyBorder="1" applyAlignment="1">
      <alignment vertical="center"/>
    </xf>
    <xf numFmtId="38" fontId="151" fillId="24" borderId="88" xfId="51" applyFont="1" applyFill="1" applyBorder="1" applyAlignment="1">
      <alignment vertical="center"/>
    </xf>
    <xf numFmtId="38" fontId="151" fillId="24" borderId="169" xfId="51" applyFont="1" applyFill="1" applyBorder="1" applyAlignment="1">
      <alignment vertical="center"/>
    </xf>
    <xf numFmtId="38" fontId="151" fillId="24" borderId="89" xfId="51" applyFont="1" applyFill="1" applyBorder="1" applyAlignment="1">
      <alignment vertical="center"/>
    </xf>
    <xf numFmtId="38" fontId="151" fillId="24" borderId="232" xfId="51" applyFont="1" applyFill="1" applyBorder="1" applyAlignment="1">
      <alignment vertical="center"/>
    </xf>
    <xf numFmtId="38" fontId="151" fillId="24" borderId="221" xfId="51" applyFont="1" applyFill="1" applyBorder="1" applyAlignment="1">
      <alignment vertical="center"/>
    </xf>
    <xf numFmtId="38" fontId="22" fillId="0" borderId="204" xfId="51" applyFont="1" applyFill="1" applyBorder="1" applyAlignment="1">
      <alignment vertical="center"/>
    </xf>
    <xf numFmtId="38" fontId="22" fillId="0" borderId="222" xfId="51" applyFont="1" applyFill="1" applyBorder="1" applyAlignment="1">
      <alignment vertical="center"/>
    </xf>
    <xf numFmtId="38" fontId="22" fillId="0" borderId="223" xfId="51" applyFont="1" applyFill="1" applyBorder="1" applyAlignment="1">
      <alignment vertical="center"/>
    </xf>
    <xf numFmtId="38" fontId="38" fillId="24" borderId="205" xfId="51" applyFont="1" applyFill="1" applyBorder="1" applyAlignment="1">
      <alignment vertical="center"/>
    </xf>
    <xf numFmtId="38" fontId="38" fillId="24" borderId="206" xfId="51" applyFont="1" applyFill="1" applyBorder="1" applyAlignment="1">
      <alignment vertical="center"/>
    </xf>
    <xf numFmtId="38" fontId="151" fillId="24" borderId="207" xfId="51" applyFont="1" applyFill="1" applyBorder="1" applyAlignment="1">
      <alignment vertical="center"/>
    </xf>
    <xf numFmtId="38" fontId="151" fillId="24" borderId="233" xfId="51" applyFont="1" applyFill="1" applyBorder="1" applyAlignment="1">
      <alignment vertical="center"/>
    </xf>
    <xf numFmtId="38" fontId="151" fillId="24" borderId="208" xfId="51" applyFont="1" applyFill="1" applyBorder="1" applyAlignment="1">
      <alignment vertical="center"/>
    </xf>
    <xf numFmtId="38" fontId="151" fillId="24" borderId="234" xfId="51" applyFont="1" applyFill="1" applyBorder="1" applyAlignment="1">
      <alignment vertical="center"/>
    </xf>
    <xf numFmtId="38" fontId="151" fillId="24" borderId="235" xfId="51" applyFont="1" applyFill="1" applyBorder="1" applyAlignment="1">
      <alignment vertical="center"/>
    </xf>
    <xf numFmtId="38" fontId="41" fillId="24" borderId="205" xfId="51" applyFont="1" applyFill="1" applyBorder="1" applyAlignment="1">
      <alignment vertical="center"/>
    </xf>
    <xf numFmtId="38" fontId="41" fillId="24" borderId="206" xfId="51" applyFont="1" applyFill="1" applyBorder="1" applyAlignment="1">
      <alignment vertical="center"/>
    </xf>
    <xf numFmtId="38" fontId="22" fillId="0" borderId="225" xfId="51" applyFont="1" applyFill="1" applyBorder="1" applyAlignment="1">
      <alignment vertical="center"/>
    </xf>
    <xf numFmtId="38" fontId="41" fillId="0" borderId="155" xfId="51" applyFont="1" applyFill="1" applyBorder="1" applyAlignment="1">
      <alignment vertical="center" shrinkToFit="1"/>
    </xf>
    <xf numFmtId="38" fontId="41" fillId="0" borderId="155" xfId="51" applyFont="1" applyFill="1" applyBorder="1" applyAlignment="1" quotePrefix="1">
      <alignment vertical="center" shrinkToFit="1"/>
    </xf>
    <xf numFmtId="38" fontId="41" fillId="0" borderId="155" xfId="51" applyFont="1" applyFill="1" applyBorder="1" applyAlignment="1" quotePrefix="1">
      <alignment vertical="center"/>
    </xf>
    <xf numFmtId="38" fontId="151" fillId="24" borderId="156" xfId="51" applyFont="1" applyFill="1" applyBorder="1" applyAlignment="1">
      <alignment vertical="center"/>
    </xf>
    <xf numFmtId="38" fontId="151" fillId="24" borderId="210" xfId="51" applyFont="1" applyFill="1" applyBorder="1" applyAlignment="1">
      <alignment vertical="center"/>
    </xf>
    <xf numFmtId="38" fontId="151" fillId="24" borderId="157" xfId="51" applyFont="1" applyFill="1" applyBorder="1" applyAlignment="1">
      <alignment vertical="center"/>
    </xf>
    <xf numFmtId="38" fontId="151" fillId="24" borderId="224" xfId="51" applyFont="1" applyFill="1" applyBorder="1" applyAlignment="1">
      <alignment vertical="center"/>
    </xf>
    <xf numFmtId="38" fontId="151" fillId="24" borderId="225" xfId="51" applyFont="1" applyFill="1" applyBorder="1" applyAlignment="1">
      <alignment vertical="center"/>
    </xf>
    <xf numFmtId="38" fontId="41" fillId="24" borderId="155" xfId="51" applyFont="1" applyFill="1" applyBorder="1" applyAlignment="1" quotePrefix="1">
      <alignment vertical="center"/>
    </xf>
    <xf numFmtId="38" fontId="152" fillId="0" borderId="144" xfId="51" applyFont="1" applyFill="1" applyBorder="1" applyAlignment="1">
      <alignment vertical="center"/>
    </xf>
    <xf numFmtId="38" fontId="130" fillId="0" borderId="144" xfId="51" applyFont="1" applyFill="1" applyBorder="1" applyAlignment="1" quotePrefix="1">
      <alignment horizontal="left" vertical="center"/>
    </xf>
    <xf numFmtId="38" fontId="153" fillId="0" borderId="155" xfId="51" applyFont="1" applyFill="1" applyBorder="1" applyAlignment="1">
      <alignment vertical="center"/>
    </xf>
    <xf numFmtId="38" fontId="152" fillId="0" borderId="0" xfId="51" applyFont="1" applyFill="1" applyAlignment="1">
      <alignment vertical="center"/>
    </xf>
    <xf numFmtId="38" fontId="41" fillId="24" borderId="155" xfId="51" applyFont="1" applyFill="1" applyBorder="1" applyAlignment="1">
      <alignment vertical="center"/>
    </xf>
    <xf numFmtId="38" fontId="154" fillId="0" borderId="155" xfId="51" applyFont="1" applyFill="1" applyBorder="1" applyAlignment="1">
      <alignment vertical="center"/>
    </xf>
    <xf numFmtId="38" fontId="38" fillId="24" borderId="168" xfId="51" applyFont="1" applyFill="1" applyBorder="1" applyAlignment="1">
      <alignment vertical="center"/>
    </xf>
    <xf numFmtId="38" fontId="41" fillId="24" borderId="144" xfId="51" applyFont="1" applyFill="1" applyBorder="1" applyAlignment="1" quotePrefix="1">
      <alignment horizontal="right" vertical="center"/>
    </xf>
    <xf numFmtId="38" fontId="48" fillId="0" borderId="156" xfId="51" applyFont="1" applyFill="1" applyBorder="1" applyAlignment="1">
      <alignment vertical="center"/>
    </xf>
    <xf numFmtId="38" fontId="48" fillId="0" borderId="210" xfId="51" applyFont="1" applyFill="1" applyBorder="1" applyAlignment="1">
      <alignment vertical="center"/>
    </xf>
    <xf numFmtId="38" fontId="48" fillId="0" borderId="157" xfId="51" applyFont="1" applyFill="1" applyBorder="1" applyAlignment="1">
      <alignment vertical="center"/>
    </xf>
    <xf numFmtId="38" fontId="48" fillId="0" borderId="224" xfId="51" applyFont="1" applyFill="1" applyBorder="1" applyAlignment="1">
      <alignment vertical="center"/>
    </xf>
    <xf numFmtId="38" fontId="48" fillId="0" borderId="225" xfId="51" applyFont="1" applyFill="1" applyBorder="1" applyAlignment="1">
      <alignment vertical="center"/>
    </xf>
    <xf numFmtId="38" fontId="38" fillId="21" borderId="170" xfId="51" applyFont="1" applyFill="1" applyBorder="1" applyAlignment="1">
      <alignment vertical="center"/>
    </xf>
    <xf numFmtId="38" fontId="38" fillId="21" borderId="121" xfId="51" applyFont="1" applyFill="1" applyBorder="1" applyAlignment="1">
      <alignment vertical="center"/>
    </xf>
    <xf numFmtId="38" fontId="151" fillId="21" borderId="171" xfId="51" applyFont="1" applyFill="1" applyBorder="1" applyAlignment="1">
      <alignment vertical="center"/>
    </xf>
    <xf numFmtId="38" fontId="151" fillId="21" borderId="0" xfId="51" applyFont="1" applyFill="1" applyBorder="1" applyAlignment="1">
      <alignment vertical="center"/>
    </xf>
    <xf numFmtId="38" fontId="151" fillId="21" borderId="26" xfId="51" applyFont="1" applyFill="1" applyBorder="1" applyAlignment="1">
      <alignment vertical="center"/>
    </xf>
    <xf numFmtId="38" fontId="38" fillId="0" borderId="145" xfId="51" applyFont="1" applyFill="1" applyBorder="1" applyAlignment="1">
      <alignment vertical="center"/>
    </xf>
    <xf numFmtId="38" fontId="38" fillId="0" borderId="172" xfId="51" applyFont="1" applyFill="1" applyBorder="1" applyAlignment="1">
      <alignment vertical="center"/>
    </xf>
    <xf numFmtId="38" fontId="22" fillId="0" borderId="236" xfId="51" applyFont="1" applyFill="1" applyBorder="1" applyAlignment="1">
      <alignment vertical="center"/>
    </xf>
    <xf numFmtId="38" fontId="38" fillId="21" borderId="148" xfId="51" applyFont="1" applyFill="1" applyBorder="1" applyAlignment="1">
      <alignment vertical="center"/>
    </xf>
    <xf numFmtId="38" fontId="38" fillId="21" borderId="149" xfId="51" applyFont="1" applyFill="1" applyBorder="1" applyAlignment="1">
      <alignment vertical="center"/>
    </xf>
    <xf numFmtId="38" fontId="151" fillId="21" borderId="66" xfId="51" applyFont="1" applyFill="1" applyBorder="1" applyAlignment="1">
      <alignment vertical="center"/>
    </xf>
    <xf numFmtId="38" fontId="151" fillId="21" borderId="150" xfId="51" applyFont="1" applyFill="1" applyBorder="1" applyAlignment="1">
      <alignment vertical="center"/>
    </xf>
    <xf numFmtId="38" fontId="151" fillId="21" borderId="65" xfId="51" applyFont="1" applyFill="1" applyBorder="1" applyAlignment="1">
      <alignment vertical="center"/>
    </xf>
    <xf numFmtId="38" fontId="48" fillId="0" borderId="236" xfId="51" applyFont="1" applyFill="1" applyBorder="1" applyAlignment="1">
      <alignment vertical="center"/>
    </xf>
    <xf numFmtId="38" fontId="48" fillId="0" borderId="174" xfId="51" applyFont="1" applyFill="1" applyBorder="1" applyAlignment="1">
      <alignment vertical="center"/>
    </xf>
    <xf numFmtId="38" fontId="151" fillId="21" borderId="66" xfId="51" applyFont="1" applyFill="1" applyBorder="1" applyAlignment="1">
      <alignment vertical="center" shrinkToFit="1"/>
    </xf>
    <xf numFmtId="38" fontId="151" fillId="21" borderId="150" xfId="51" applyFont="1" applyFill="1" applyBorder="1" applyAlignment="1">
      <alignment vertical="center" shrinkToFit="1"/>
    </xf>
    <xf numFmtId="38" fontId="151" fillId="21" borderId="65" xfId="51" applyFont="1" applyFill="1" applyBorder="1" applyAlignment="1">
      <alignment vertical="center" shrinkToFit="1"/>
    </xf>
    <xf numFmtId="38" fontId="48" fillId="0" borderId="175" xfId="51" applyFont="1" applyFill="1" applyBorder="1" applyAlignment="1">
      <alignment vertical="center" shrinkToFit="1"/>
    </xf>
    <xf numFmtId="38" fontId="48" fillId="0" borderId="236" xfId="51" applyFont="1" applyFill="1" applyBorder="1" applyAlignment="1">
      <alignment vertical="center" shrinkToFit="1"/>
    </xf>
    <xf numFmtId="38" fontId="151" fillId="21" borderId="181" xfId="51" applyFont="1" applyFill="1" applyBorder="1" applyAlignment="1">
      <alignment vertical="center" shrinkToFit="1"/>
    </xf>
    <xf numFmtId="38" fontId="151" fillId="21" borderId="32" xfId="51" applyFont="1" applyFill="1" applyBorder="1" applyAlignment="1">
      <alignment vertical="center" shrinkToFit="1"/>
    </xf>
    <xf numFmtId="38" fontId="82" fillId="0" borderId="237" xfId="51" applyFont="1" applyFill="1" applyBorder="1" applyAlignment="1">
      <alignment vertical="center" shrinkToFit="1"/>
    </xf>
    <xf numFmtId="38" fontId="85" fillId="0" borderId="0" xfId="51" applyFont="1" applyFill="1" applyBorder="1" applyAlignment="1">
      <alignment vertical="center"/>
    </xf>
    <xf numFmtId="38" fontId="82" fillId="0" borderId="238" xfId="51" applyFont="1" applyFill="1" applyBorder="1" applyAlignment="1">
      <alignment vertical="center" shrinkToFit="1"/>
    </xf>
    <xf numFmtId="38" fontId="81" fillId="0" borderId="238" xfId="51" applyFont="1" applyFill="1" applyBorder="1" applyAlignment="1">
      <alignment vertical="center"/>
    </xf>
    <xf numFmtId="38" fontId="86" fillId="0" borderId="0" xfId="51" applyFont="1" applyFill="1" applyBorder="1" applyAlignment="1">
      <alignment vertical="center"/>
    </xf>
    <xf numFmtId="38" fontId="85" fillId="0" borderId="217" xfId="51" applyFont="1" applyFill="1" applyBorder="1" applyAlignment="1">
      <alignment vertical="center"/>
    </xf>
    <xf numFmtId="38" fontId="81" fillId="0" borderId="50" xfId="51" applyFont="1" applyFill="1" applyBorder="1" applyAlignment="1">
      <alignment vertical="center"/>
    </xf>
    <xf numFmtId="0" fontId="30" fillId="0" borderId="88" xfId="64" applyFont="1" applyFill="1" applyBorder="1" applyAlignment="1">
      <alignment horizontal="center" vertical="center" wrapText="1"/>
      <protection/>
    </xf>
    <xf numFmtId="0" fontId="30" fillId="0" borderId="89" xfId="64" applyFont="1" applyFill="1" applyBorder="1">
      <alignment/>
      <protection/>
    </xf>
    <xf numFmtId="0" fontId="32" fillId="0" borderId="13" xfId="64" applyFont="1" applyBorder="1" applyAlignment="1">
      <alignment horizontal="center" vertical="center"/>
      <protection/>
    </xf>
    <xf numFmtId="0" fontId="0" fillId="0" borderId="13" xfId="64" applyBorder="1" applyAlignment="1">
      <alignment horizontal="center" vertical="center"/>
      <protection/>
    </xf>
    <xf numFmtId="0" fontId="32" fillId="0" borderId="13" xfId="64" applyFont="1" applyBorder="1" applyAlignment="1">
      <alignment horizontal="center" vertical="center" shrinkToFit="1"/>
      <protection/>
    </xf>
    <xf numFmtId="0" fontId="0" fillId="0" borderId="13" xfId="64" applyBorder="1" applyAlignment="1">
      <alignment horizontal="center" vertical="center" shrinkToFit="1"/>
      <protection/>
    </xf>
    <xf numFmtId="0" fontId="32" fillId="0" borderId="13" xfId="64" applyFont="1" applyBorder="1" applyAlignment="1">
      <alignment horizontal="left" vertical="center" indent="1" shrinkToFit="1"/>
      <protection/>
    </xf>
    <xf numFmtId="0" fontId="0" fillId="0" borderId="13" xfId="64" applyBorder="1" applyAlignment="1">
      <alignment horizontal="left" vertical="center" indent="1" shrinkToFit="1"/>
      <protection/>
    </xf>
    <xf numFmtId="0" fontId="0" fillId="0" borderId="13" xfId="64" applyFont="1" applyFill="1" applyBorder="1" applyAlignment="1">
      <alignment horizontal="center" vertical="center" wrapText="1"/>
      <protection/>
    </xf>
    <xf numFmtId="0" fontId="0" fillId="0" borderId="56" xfId="64" applyFont="1" applyFill="1" applyBorder="1" applyAlignment="1">
      <alignment horizontal="center" vertical="center" wrapText="1"/>
      <protection/>
    </xf>
    <xf numFmtId="0" fontId="0" fillId="0" borderId="239" xfId="64" applyFont="1" applyFill="1" applyBorder="1" applyAlignment="1">
      <alignment horizontal="center" vertical="center" wrapText="1"/>
      <protection/>
    </xf>
    <xf numFmtId="0" fontId="0" fillId="0" borderId="80" xfId="64" applyFont="1" applyFill="1" applyBorder="1" applyAlignment="1">
      <alignment horizontal="center" vertical="center" wrapText="1"/>
      <protection/>
    </xf>
    <xf numFmtId="188" fontId="30" fillId="27" borderId="13" xfId="64" applyNumberFormat="1" applyFont="1" applyFill="1" applyBorder="1" applyAlignment="1">
      <alignment vertical="center"/>
      <protection/>
    </xf>
    <xf numFmtId="188" fontId="30" fillId="27" borderId="15" xfId="64" applyNumberFormat="1" applyFont="1" applyFill="1" applyBorder="1" applyAlignment="1">
      <alignment vertical="center"/>
      <protection/>
    </xf>
    <xf numFmtId="188" fontId="30" fillId="0" borderId="13" xfId="64" applyNumberFormat="1" applyFont="1" applyFill="1" applyBorder="1" applyAlignment="1">
      <alignment vertical="center"/>
      <protection/>
    </xf>
    <xf numFmtId="188" fontId="30" fillId="0" borderId="15" xfId="64" applyNumberFormat="1" applyFont="1" applyFill="1" applyBorder="1" applyAlignment="1">
      <alignment vertical="center"/>
      <protection/>
    </xf>
    <xf numFmtId="0" fontId="64" fillId="0" borderId="0" xfId="64" applyFont="1" applyAlignment="1">
      <alignment horizontal="center" vertical="center"/>
      <protection/>
    </xf>
    <xf numFmtId="0" fontId="0" fillId="0" borderId="0" xfId="64" applyAlignment="1">
      <alignment horizontal="center" vertical="center"/>
      <protection/>
    </xf>
    <xf numFmtId="0" fontId="30" fillId="27" borderId="61" xfId="64" applyFont="1" applyFill="1" applyBorder="1" applyAlignment="1">
      <alignment vertical="center"/>
      <protection/>
    </xf>
    <xf numFmtId="0" fontId="0" fillId="27" borderId="61" xfId="64" applyFill="1" applyBorder="1" applyAlignment="1">
      <alignment vertical="center"/>
      <protection/>
    </xf>
    <xf numFmtId="0" fontId="32" fillId="0" borderId="13" xfId="64" applyFont="1" applyFill="1" applyBorder="1" applyAlignment="1">
      <alignment horizontal="center" vertical="center" wrapText="1"/>
      <protection/>
    </xf>
    <xf numFmtId="0" fontId="0" fillId="0" borderId="13" xfId="64" applyFont="1" applyFill="1" applyBorder="1">
      <alignment/>
      <protection/>
    </xf>
    <xf numFmtId="0" fontId="32" fillId="0" borderId="13" xfId="64" applyFont="1" applyFill="1" applyBorder="1" applyAlignment="1">
      <alignment horizontal="center" vertical="center"/>
      <protection/>
    </xf>
    <xf numFmtId="0" fontId="0" fillId="0" borderId="13" xfId="64" applyFont="1" applyFill="1" applyBorder="1" applyAlignment="1">
      <alignment horizontal="center" vertical="center"/>
      <protection/>
    </xf>
    <xf numFmtId="0" fontId="22" fillId="29" borderId="10" xfId="0" applyFont="1" applyFill="1" applyBorder="1" applyAlignment="1">
      <alignment horizontal="left" vertical="center" wrapText="1"/>
    </xf>
    <xf numFmtId="0" fontId="0" fillId="29" borderId="72" xfId="0" applyFont="1" applyFill="1" applyBorder="1" applyAlignment="1">
      <alignment horizontal="left" vertical="center" wrapText="1"/>
    </xf>
    <xf numFmtId="0" fontId="0" fillId="25" borderId="240" xfId="0" applyFont="1" applyFill="1" applyBorder="1" applyAlignment="1">
      <alignment horizontal="left" vertical="center" wrapText="1"/>
    </xf>
    <xf numFmtId="0" fontId="0" fillId="25" borderId="218" xfId="0" applyFont="1" applyFill="1" applyBorder="1" applyAlignment="1">
      <alignment horizontal="left" vertical="center" wrapText="1"/>
    </xf>
    <xf numFmtId="0" fontId="0" fillId="0" borderId="35" xfId="0" applyBorder="1" applyAlignment="1">
      <alignment vertical="center"/>
    </xf>
    <xf numFmtId="0" fontId="0" fillId="25" borderId="241" xfId="0" applyFont="1" applyFill="1" applyBorder="1" applyAlignment="1">
      <alignment horizontal="left" vertical="center" wrapText="1"/>
    </xf>
    <xf numFmtId="0" fontId="0" fillId="25" borderId="196" xfId="0" applyFont="1" applyFill="1" applyBorder="1" applyAlignment="1">
      <alignment horizontal="left" vertical="center" wrapText="1"/>
    </xf>
    <xf numFmtId="0" fontId="0" fillId="0" borderId="41" xfId="0" applyBorder="1" applyAlignment="1">
      <alignment vertical="center"/>
    </xf>
    <xf numFmtId="0" fontId="22" fillId="29" borderId="15" xfId="0" applyFont="1" applyFill="1" applyBorder="1" applyAlignment="1">
      <alignment horizontal="center" vertical="center" textRotation="255"/>
    </xf>
    <xf numFmtId="0" fontId="22" fillId="29" borderId="26" xfId="0" applyFont="1" applyFill="1" applyBorder="1" applyAlignment="1">
      <alignment horizontal="center" vertical="center" textRotation="255"/>
    </xf>
    <xf numFmtId="0" fontId="22" fillId="29" borderId="32" xfId="0" applyFont="1" applyFill="1" applyBorder="1" applyAlignment="1">
      <alignment horizontal="center" vertical="center" textRotation="255"/>
    </xf>
    <xf numFmtId="0" fontId="41" fillId="29" borderId="10" xfId="0" applyFont="1" applyFill="1" applyBorder="1" applyAlignment="1">
      <alignment horizontal="left" vertical="center" wrapText="1"/>
    </xf>
    <xf numFmtId="0" fontId="33" fillId="29" borderId="11" xfId="0" applyFont="1" applyFill="1" applyBorder="1" applyAlignment="1">
      <alignment vertical="center" wrapText="1"/>
    </xf>
    <xf numFmtId="0" fontId="33" fillId="29" borderId="72" xfId="0" applyFont="1" applyFill="1" applyBorder="1" applyAlignment="1">
      <alignment vertical="center" wrapText="1"/>
    </xf>
    <xf numFmtId="0" fontId="33" fillId="29" borderId="33" xfId="0" applyFont="1" applyFill="1" applyBorder="1" applyAlignment="1">
      <alignment vertical="center" wrapText="1"/>
    </xf>
    <xf numFmtId="0" fontId="22" fillId="25" borderId="10" xfId="0" applyFont="1" applyFill="1" applyBorder="1" applyAlignment="1">
      <alignment horizontal="center" vertical="center" wrapText="1"/>
    </xf>
    <xf numFmtId="0" fontId="0" fillId="0" borderId="242" xfId="0" applyBorder="1" applyAlignment="1">
      <alignment horizontal="center" vertical="center" wrapText="1"/>
    </xf>
    <xf numFmtId="0" fontId="155" fillId="25" borderId="120" xfId="0" applyFont="1" applyFill="1" applyBorder="1" applyAlignment="1">
      <alignment horizontal="left" vertical="center"/>
    </xf>
    <xf numFmtId="0" fontId="150" fillId="25" borderId="120" xfId="0" applyFont="1" applyFill="1" applyBorder="1" applyAlignment="1">
      <alignment vertical="center"/>
    </xf>
    <xf numFmtId="0" fontId="150" fillId="0" borderId="11" xfId="0" applyFont="1" applyBorder="1" applyAlignment="1">
      <alignment vertical="center"/>
    </xf>
    <xf numFmtId="0" fontId="0" fillId="25" borderId="241" xfId="0" applyFont="1" applyFill="1" applyBorder="1" applyAlignment="1">
      <alignment vertical="center"/>
    </xf>
    <xf numFmtId="0" fontId="0" fillId="25" borderId="196" xfId="0" applyFont="1" applyFill="1" applyBorder="1" applyAlignment="1">
      <alignment vertical="center"/>
    </xf>
    <xf numFmtId="0" fontId="0" fillId="29" borderId="120" xfId="0" applyFont="1" applyFill="1" applyBorder="1" applyAlignment="1">
      <alignment vertical="center"/>
    </xf>
    <xf numFmtId="0" fontId="0" fillId="29" borderId="92" xfId="0" applyFont="1" applyFill="1" applyBorder="1" applyAlignment="1">
      <alignment vertical="center"/>
    </xf>
    <xf numFmtId="0" fontId="0" fillId="29" borderId="0" xfId="0" applyFont="1" applyFill="1" applyBorder="1" applyAlignment="1">
      <alignment vertical="center"/>
    </xf>
    <xf numFmtId="0" fontId="22" fillId="25" borderId="240" xfId="0" applyFont="1" applyFill="1" applyBorder="1" applyAlignment="1">
      <alignment horizontal="center" vertical="center" wrapText="1"/>
    </xf>
    <xf numFmtId="0" fontId="0" fillId="0" borderId="243" xfId="0" applyBorder="1" applyAlignment="1">
      <alignment horizontal="center" vertical="center" wrapText="1"/>
    </xf>
    <xf numFmtId="0" fontId="155" fillId="25" borderId="218" xfId="0" applyFont="1" applyFill="1" applyBorder="1" applyAlignment="1">
      <alignment horizontal="left" vertical="center"/>
    </xf>
    <xf numFmtId="0" fontId="150" fillId="25" borderId="218" xfId="0" applyFont="1" applyFill="1" applyBorder="1" applyAlignment="1">
      <alignment vertical="center"/>
    </xf>
    <xf numFmtId="0" fontId="150" fillId="0" borderId="35" xfId="0" applyFont="1" applyBorder="1" applyAlignment="1">
      <alignment vertical="center"/>
    </xf>
    <xf numFmtId="0" fontId="0" fillId="29" borderId="241" xfId="0" applyFont="1" applyFill="1" applyBorder="1" applyAlignment="1">
      <alignment horizontal="center" vertical="center"/>
    </xf>
    <xf numFmtId="0" fontId="0" fillId="29" borderId="196" xfId="0" applyFont="1" applyFill="1" applyBorder="1" applyAlignment="1">
      <alignment horizontal="center" vertical="center"/>
    </xf>
    <xf numFmtId="0" fontId="0" fillId="29" borderId="192" xfId="0" applyFont="1" applyFill="1" applyBorder="1" applyAlignment="1">
      <alignment horizontal="center" vertical="center"/>
    </xf>
    <xf numFmtId="0" fontId="130" fillId="29" borderId="195" xfId="0" applyFont="1" applyFill="1" applyBorder="1" applyAlignment="1">
      <alignment horizontal="center" vertical="center"/>
    </xf>
    <xf numFmtId="0" fontId="130" fillId="29" borderId="92" xfId="0" applyFont="1" applyFill="1" applyBorder="1" applyAlignment="1">
      <alignment horizontal="distributed" vertical="center" indent="1"/>
    </xf>
    <xf numFmtId="0" fontId="0" fillId="29" borderId="171" xfId="0" applyFill="1" applyBorder="1" applyAlignment="1">
      <alignment horizontal="distributed" vertical="center" indent="1"/>
    </xf>
    <xf numFmtId="0" fontId="0" fillId="29" borderId="72" xfId="0" applyFill="1" applyBorder="1" applyAlignment="1">
      <alignment horizontal="distributed" vertical="center" indent="1"/>
    </xf>
    <xf numFmtId="0" fontId="0" fillId="29" borderId="33" xfId="0" applyFill="1" applyBorder="1" applyAlignment="1">
      <alignment horizontal="distributed" vertical="center" indent="1"/>
    </xf>
    <xf numFmtId="0" fontId="130" fillId="29" borderId="12" xfId="0" applyFont="1" applyFill="1" applyBorder="1" applyAlignment="1">
      <alignment horizontal="center" vertical="center"/>
    </xf>
    <xf numFmtId="0" fontId="0" fillId="29" borderId="244" xfId="0" applyFill="1" applyBorder="1" applyAlignment="1">
      <alignment horizontal="center" vertical="center"/>
    </xf>
    <xf numFmtId="0" fontId="130" fillId="0" borderId="91" xfId="0" applyFont="1" applyBorder="1" applyAlignment="1">
      <alignment horizontal="center" vertical="center"/>
    </xf>
    <xf numFmtId="0" fontId="130" fillId="0" borderId="56" xfId="0" applyFont="1" applyBorder="1" applyAlignment="1">
      <alignment horizontal="center" vertical="center"/>
    </xf>
    <xf numFmtId="0" fontId="130" fillId="0" borderId="194" xfId="0" applyFont="1" applyBorder="1" applyAlignment="1">
      <alignment horizontal="center" vertical="center"/>
    </xf>
    <xf numFmtId="0" fontId="0" fillId="0" borderId="56" xfId="0" applyBorder="1" applyAlignment="1">
      <alignment vertical="center"/>
    </xf>
    <xf numFmtId="0" fontId="130" fillId="29" borderId="240" xfId="0" applyFont="1" applyFill="1" applyBorder="1" applyAlignment="1">
      <alignment horizontal="center" vertical="center" wrapText="1"/>
    </xf>
    <xf numFmtId="0" fontId="0" fillId="29" borderId="35" xfId="0" applyFont="1" applyFill="1" applyBorder="1" applyAlignment="1">
      <alignment vertical="center"/>
    </xf>
    <xf numFmtId="0" fontId="0" fillId="29" borderId="241" xfId="0" applyFont="1" applyFill="1" applyBorder="1" applyAlignment="1">
      <alignment vertical="center"/>
    </xf>
    <xf numFmtId="0" fontId="0" fillId="29" borderId="41" xfId="0" applyFont="1" applyFill="1" applyBorder="1" applyAlignment="1">
      <alignment vertical="center"/>
    </xf>
    <xf numFmtId="188" fontId="130" fillId="29" borderId="240" xfId="49" applyNumberFormat="1" applyFont="1" applyFill="1" applyBorder="1" applyAlignment="1">
      <alignment horizontal="center" vertical="center"/>
    </xf>
    <xf numFmtId="0" fontId="0" fillId="29" borderId="243" xfId="0" applyFill="1" applyBorder="1" applyAlignment="1">
      <alignment horizontal="center" vertical="center"/>
    </xf>
    <xf numFmtId="180" fontId="130" fillId="0" borderId="218" xfId="0" applyNumberFormat="1" applyFont="1" applyBorder="1" applyAlignment="1">
      <alignment vertical="center"/>
    </xf>
    <xf numFmtId="180" fontId="0" fillId="0" borderId="218" xfId="0" applyNumberFormat="1" applyBorder="1" applyAlignment="1">
      <alignment vertical="center"/>
    </xf>
    <xf numFmtId="0" fontId="0" fillId="29" borderId="245" xfId="0" applyNumberFormat="1" applyFont="1" applyFill="1" applyBorder="1" applyAlignment="1">
      <alignment horizontal="center" vertical="center"/>
    </xf>
    <xf numFmtId="0" fontId="0" fillId="29" borderId="209" xfId="0" applyFill="1" applyBorder="1" applyAlignment="1">
      <alignment horizontal="center" vertical="center"/>
    </xf>
    <xf numFmtId="0" fontId="130" fillId="0" borderId="246" xfId="0" applyFont="1" applyBorder="1" applyAlignment="1">
      <alignment horizontal="center" vertical="center"/>
    </xf>
    <xf numFmtId="0" fontId="0" fillId="0" borderId="35" xfId="0" applyBorder="1" applyAlignment="1">
      <alignment horizontal="center" vertical="center"/>
    </xf>
    <xf numFmtId="0" fontId="130" fillId="29" borderId="241" xfId="0" applyFont="1" applyFill="1" applyBorder="1" applyAlignment="1">
      <alignment horizontal="center" vertical="center" shrinkToFit="1"/>
    </xf>
    <xf numFmtId="0" fontId="0" fillId="0" borderId="192" xfId="0" applyBorder="1" applyAlignment="1">
      <alignment vertical="center"/>
    </xf>
    <xf numFmtId="180" fontId="130" fillId="0" borderId="196" xfId="0" applyNumberFormat="1" applyFont="1" applyBorder="1" applyAlignment="1">
      <alignment vertical="center"/>
    </xf>
    <xf numFmtId="180" fontId="0" fillId="0" borderId="196" xfId="0" applyNumberFormat="1" applyBorder="1" applyAlignment="1">
      <alignment vertical="center"/>
    </xf>
    <xf numFmtId="0" fontId="130" fillId="0" borderId="195" xfId="0" applyFont="1" applyBorder="1" applyAlignment="1">
      <alignment horizontal="center" vertical="center" shrinkToFit="1"/>
    </xf>
    <xf numFmtId="0" fontId="0" fillId="0" borderId="41" xfId="0" applyBorder="1" applyAlignment="1">
      <alignment horizontal="center" vertical="center"/>
    </xf>
    <xf numFmtId="0" fontId="130" fillId="29" borderId="10" xfId="0" applyFont="1" applyFill="1" applyBorder="1" applyAlignment="1">
      <alignment horizontal="distributed" vertical="center" wrapText="1" indent="1"/>
    </xf>
    <xf numFmtId="0" fontId="0" fillId="29" borderId="11" xfId="0" applyFill="1" applyBorder="1" applyAlignment="1">
      <alignment horizontal="distributed" vertical="center" indent="1"/>
    </xf>
    <xf numFmtId="0" fontId="0" fillId="29" borderId="92" xfId="0" applyFill="1" applyBorder="1" applyAlignment="1">
      <alignment horizontal="distributed" vertical="center" indent="1"/>
    </xf>
    <xf numFmtId="0" fontId="130" fillId="29" borderId="96" xfId="0" applyFont="1" applyFill="1" applyBorder="1" applyAlignment="1">
      <alignment horizontal="distributed" vertical="center"/>
    </xf>
    <xf numFmtId="0" fontId="0" fillId="29" borderId="197" xfId="0" applyFill="1" applyBorder="1" applyAlignment="1">
      <alignment horizontal="distributed" vertical="center"/>
    </xf>
    <xf numFmtId="0" fontId="130" fillId="29" borderId="194" xfId="0" applyFont="1" applyFill="1" applyBorder="1" applyAlignment="1">
      <alignment horizontal="center" vertical="center"/>
    </xf>
    <xf numFmtId="0" fontId="0" fillId="29" borderId="91" xfId="0" applyFill="1" applyBorder="1" applyAlignment="1">
      <alignment vertical="center"/>
    </xf>
    <xf numFmtId="0" fontId="0" fillId="0" borderId="244" xfId="0" applyBorder="1" applyAlignment="1">
      <alignment vertical="center"/>
    </xf>
    <xf numFmtId="0" fontId="130" fillId="29" borderId="197" xfId="0" applyFont="1" applyFill="1" applyBorder="1" applyAlignment="1">
      <alignment horizontal="center" vertical="center"/>
    </xf>
    <xf numFmtId="0" fontId="0" fillId="29" borderId="98" xfId="0" applyFill="1" applyBorder="1" applyAlignment="1">
      <alignment vertical="center"/>
    </xf>
    <xf numFmtId="0" fontId="130" fillId="0" borderId="96" xfId="0" applyFont="1" applyBorder="1" applyAlignment="1">
      <alignment vertical="center" shrinkToFit="1"/>
    </xf>
    <xf numFmtId="0" fontId="0" fillId="0" borderId="197" xfId="0" applyBorder="1" applyAlignment="1">
      <alignment vertical="center" shrinkToFit="1"/>
    </xf>
    <xf numFmtId="0" fontId="130" fillId="0" borderId="194" xfId="0" applyFont="1" applyBorder="1" applyAlignment="1">
      <alignment vertical="center" shrinkToFit="1"/>
    </xf>
    <xf numFmtId="0" fontId="0" fillId="0" borderId="91" xfId="0" applyBorder="1" applyAlignment="1">
      <alignment vertical="center" shrinkToFit="1"/>
    </xf>
    <xf numFmtId="0" fontId="0" fillId="0" borderId="244" xfId="0" applyBorder="1" applyAlignment="1">
      <alignment vertical="center" shrinkToFit="1"/>
    </xf>
    <xf numFmtId="0" fontId="130" fillId="0" borderId="197" xfId="0" applyFont="1" applyBorder="1" applyAlignment="1">
      <alignment vertical="center" shrinkToFit="1"/>
    </xf>
    <xf numFmtId="0" fontId="0" fillId="0" borderId="98" xfId="0" applyBorder="1" applyAlignment="1">
      <alignment vertical="center" shrinkToFit="1"/>
    </xf>
    <xf numFmtId="0" fontId="130" fillId="29" borderId="12" xfId="0" applyFont="1" applyFill="1" applyBorder="1" applyAlignment="1">
      <alignment horizontal="center" vertical="center" wrapText="1"/>
    </xf>
    <xf numFmtId="0" fontId="0" fillId="29" borderId="244" xfId="0" applyFill="1" applyBorder="1" applyAlignment="1">
      <alignment horizontal="center" vertical="center" wrapText="1"/>
    </xf>
    <xf numFmtId="0" fontId="130" fillId="0" borderId="56" xfId="0" applyFont="1" applyFill="1" applyBorder="1" applyAlignment="1">
      <alignment horizontal="left" vertical="center" shrinkToFit="1"/>
    </xf>
    <xf numFmtId="0" fontId="130" fillId="0" borderId="13" xfId="0" applyFont="1" applyFill="1" applyBorder="1" applyAlignment="1">
      <alignment horizontal="left" vertical="center" shrinkToFit="1"/>
    </xf>
    <xf numFmtId="0" fontId="0" fillId="0" borderId="13" xfId="0" applyBorder="1" applyAlignment="1">
      <alignment vertical="center" shrinkToFit="1"/>
    </xf>
    <xf numFmtId="0" fontId="130" fillId="0" borderId="61" xfId="0" applyFont="1" applyFill="1" applyBorder="1" applyAlignment="1">
      <alignment horizontal="center" vertical="center"/>
    </xf>
    <xf numFmtId="0" fontId="130" fillId="29" borderId="10" xfId="0" applyFont="1" applyFill="1" applyBorder="1" applyAlignment="1">
      <alignment horizontal="center" vertical="center"/>
    </xf>
    <xf numFmtId="0" fontId="0" fillId="29" borderId="242" xfId="0" applyFill="1" applyBorder="1" applyAlignment="1">
      <alignment horizontal="center" vertical="center"/>
    </xf>
    <xf numFmtId="0" fontId="130" fillId="29" borderId="92" xfId="0" applyFont="1" applyFill="1" applyBorder="1" applyAlignment="1">
      <alignment horizontal="center" vertical="center"/>
    </xf>
    <xf numFmtId="0" fontId="0" fillId="29" borderId="247" xfId="0" applyFill="1" applyBorder="1" applyAlignment="1">
      <alignment horizontal="center" vertical="center"/>
    </xf>
    <xf numFmtId="0" fontId="130" fillId="0" borderId="246" xfId="0" applyFont="1" applyBorder="1" applyAlignment="1">
      <alignment horizontal="center" vertical="center" shrinkToFit="1"/>
    </xf>
    <xf numFmtId="0" fontId="0" fillId="0" borderId="218" xfId="0" applyBorder="1" applyAlignment="1">
      <alignment horizontal="center" vertical="center" shrinkToFit="1"/>
    </xf>
    <xf numFmtId="0" fontId="0" fillId="0" borderId="120" xfId="0" applyBorder="1" applyAlignment="1">
      <alignment horizontal="center" vertical="center" shrinkToFit="1"/>
    </xf>
    <xf numFmtId="0" fontId="130" fillId="0" borderId="196" xfId="0" applyFont="1" applyFill="1" applyBorder="1" applyAlignment="1">
      <alignment horizontal="center" vertical="center" shrinkToFit="1"/>
    </xf>
    <xf numFmtId="0" fontId="0" fillId="0" borderId="196" xfId="0" applyBorder="1" applyAlignment="1">
      <alignment horizontal="center" vertical="center"/>
    </xf>
    <xf numFmtId="0" fontId="130" fillId="29" borderId="12" xfId="0" applyFont="1" applyFill="1" applyBorder="1" applyAlignment="1">
      <alignment horizontal="center" vertical="center" wrapText="1" shrinkToFit="1"/>
    </xf>
    <xf numFmtId="0" fontId="0" fillId="29" borderId="244" xfId="0" applyFill="1" applyBorder="1" applyAlignment="1">
      <alignment horizontal="center" vertical="center" wrapText="1" shrinkToFit="1"/>
    </xf>
    <xf numFmtId="189" fontId="130" fillId="0" borderId="91" xfId="0" applyNumberFormat="1" applyFont="1" applyBorder="1" applyAlignment="1">
      <alignment horizontal="left" vertical="center" indent="1"/>
    </xf>
    <xf numFmtId="0" fontId="0" fillId="0" borderId="91" xfId="0" applyBorder="1" applyAlignment="1">
      <alignment horizontal="left" vertical="center" indent="1"/>
    </xf>
    <xf numFmtId="0" fontId="130" fillId="29" borderId="72" xfId="0" applyFont="1" applyFill="1" applyBorder="1" applyAlignment="1">
      <alignment horizontal="center" vertical="center"/>
    </xf>
    <xf numFmtId="0" fontId="0" fillId="0" borderId="248" xfId="0" applyBorder="1" applyAlignment="1">
      <alignment horizontal="center" vertical="center"/>
    </xf>
    <xf numFmtId="0" fontId="130" fillId="0" borderId="61" xfId="0" applyFont="1" applyBorder="1" applyAlignment="1">
      <alignment horizontal="center" vertical="center"/>
    </xf>
    <xf numFmtId="0" fontId="130" fillId="0" borderId="33" xfId="0" applyFont="1" applyBorder="1" applyAlignment="1">
      <alignment horizontal="center" vertical="center"/>
    </xf>
    <xf numFmtId="0" fontId="130" fillId="29" borderId="12" xfId="0" applyFont="1" applyFill="1" applyBorder="1" applyAlignment="1">
      <alignment horizontal="center" vertical="center" shrinkToFit="1"/>
    </xf>
    <xf numFmtId="0" fontId="0" fillId="29" borderId="244" xfId="0" applyFill="1" applyBorder="1" applyAlignment="1">
      <alignment horizontal="center" vertical="center" shrinkToFit="1"/>
    </xf>
    <xf numFmtId="0" fontId="130" fillId="29" borderId="96" xfId="0" applyFont="1" applyFill="1" applyBorder="1" applyAlignment="1">
      <alignment horizontal="center" vertical="center" shrinkToFit="1"/>
    </xf>
    <xf numFmtId="0" fontId="0" fillId="0" borderId="197" xfId="0" applyBorder="1" applyAlignment="1">
      <alignment horizontal="center" vertical="center" shrinkToFit="1"/>
    </xf>
    <xf numFmtId="0" fontId="130" fillId="0" borderId="194" xfId="0" applyFont="1" applyFill="1" applyBorder="1" applyAlignment="1">
      <alignment horizontal="center" vertical="center" shrinkToFit="1"/>
    </xf>
    <xf numFmtId="0" fontId="0" fillId="0" borderId="56" xfId="0" applyBorder="1" applyAlignment="1">
      <alignment horizontal="center" vertical="center" shrinkToFit="1"/>
    </xf>
    <xf numFmtId="0" fontId="130" fillId="29" borderId="10" xfId="0" applyFont="1" applyFill="1" applyBorder="1" applyAlignment="1">
      <alignment horizontal="center"/>
    </xf>
    <xf numFmtId="0" fontId="0" fillId="0" borderId="242" xfId="0" applyBorder="1" applyAlignment="1">
      <alignment horizontal="center"/>
    </xf>
    <xf numFmtId="0" fontId="130" fillId="0" borderId="11" xfId="0" applyFont="1" applyBorder="1" applyAlignment="1">
      <alignment horizontal="center" vertical="center" shrinkToFit="1"/>
    </xf>
    <xf numFmtId="0" fontId="0" fillId="0" borderId="15" xfId="0" applyBorder="1" applyAlignment="1">
      <alignment horizontal="center" vertical="center" shrinkToFit="1"/>
    </xf>
    <xf numFmtId="0" fontId="0" fillId="0" borderId="242" xfId="0" applyBorder="1" applyAlignment="1">
      <alignment vertical="center"/>
    </xf>
    <xf numFmtId="189" fontId="130" fillId="0" borderId="120" xfId="0" applyNumberFormat="1" applyFont="1" applyBorder="1" applyAlignment="1">
      <alignment horizontal="left" vertical="center" indent="1"/>
    </xf>
    <xf numFmtId="0" fontId="0" fillId="0" borderId="120" xfId="0" applyBorder="1" applyAlignment="1">
      <alignment horizontal="left" vertical="center" indent="1"/>
    </xf>
    <xf numFmtId="0" fontId="140" fillId="29" borderId="72" xfId="0" applyFont="1" applyFill="1" applyBorder="1" applyAlignment="1">
      <alignment horizontal="center" vertical="center" wrapText="1" shrinkToFit="1"/>
    </xf>
    <xf numFmtId="0" fontId="0" fillId="0" borderId="248" xfId="0" applyBorder="1" applyAlignment="1">
      <alignment horizontal="center" vertical="center" wrapText="1" shrinkToFit="1"/>
    </xf>
    <xf numFmtId="0" fontId="130" fillId="0" borderId="33" xfId="0" applyFont="1" applyBorder="1" applyAlignment="1">
      <alignment horizontal="center" vertical="center" shrinkToFit="1"/>
    </xf>
    <xf numFmtId="0" fontId="0" fillId="0" borderId="32" xfId="0" applyBorder="1" applyAlignment="1">
      <alignment vertical="center" shrinkToFit="1"/>
    </xf>
    <xf numFmtId="0" fontId="130" fillId="0" borderId="91" xfId="0" applyFont="1" applyFill="1" applyBorder="1" applyAlignment="1">
      <alignment horizontal="center" vertical="center" shrinkToFit="1"/>
    </xf>
    <xf numFmtId="0" fontId="0" fillId="0" borderId="91" xfId="0" applyBorder="1" applyAlignment="1">
      <alignment horizontal="center" vertical="center" shrinkToFit="1"/>
    </xf>
    <xf numFmtId="0" fontId="130" fillId="29" borderId="249" xfId="0" applyFont="1" applyFill="1" applyBorder="1" applyAlignment="1">
      <alignment horizontal="center" vertical="center"/>
    </xf>
    <xf numFmtId="0" fontId="0" fillId="29" borderId="91" xfId="0" applyFill="1" applyBorder="1" applyAlignment="1">
      <alignment horizontal="center" vertical="center"/>
    </xf>
    <xf numFmtId="0" fontId="0" fillId="0" borderId="244" xfId="0" applyBorder="1" applyAlignment="1">
      <alignment horizontal="center" vertical="center"/>
    </xf>
    <xf numFmtId="0" fontId="130" fillId="0" borderId="91" xfId="0" applyFont="1" applyFill="1" applyBorder="1" applyAlignment="1">
      <alignment vertical="center" shrinkToFit="1"/>
    </xf>
    <xf numFmtId="0" fontId="0" fillId="0" borderId="56" xfId="0" applyBorder="1" applyAlignment="1">
      <alignment vertical="center" shrinkToFit="1"/>
    </xf>
    <xf numFmtId="0" fontId="0" fillId="0" borderId="91" xfId="0" applyBorder="1" applyAlignment="1">
      <alignment horizontal="center" vertical="center"/>
    </xf>
    <xf numFmtId="0" fontId="130" fillId="0" borderId="120" xfId="0" applyFont="1" applyBorder="1" applyAlignment="1">
      <alignment horizontal="left" vertical="center"/>
    </xf>
    <xf numFmtId="0" fontId="0" fillId="0" borderId="11" xfId="0" applyBorder="1" applyAlignment="1">
      <alignment vertical="center"/>
    </xf>
    <xf numFmtId="0" fontId="130" fillId="29" borderId="249" xfId="0" applyFont="1" applyFill="1" applyBorder="1" applyAlignment="1">
      <alignment horizontal="center" vertical="center" shrinkToFit="1"/>
    </xf>
    <xf numFmtId="0" fontId="0" fillId="29" borderId="91" xfId="0" applyFill="1" applyBorder="1" applyAlignment="1">
      <alignment horizontal="center" vertical="center" shrinkToFit="1"/>
    </xf>
    <xf numFmtId="0" fontId="0" fillId="0" borderId="244" xfId="0" applyBorder="1" applyAlignment="1">
      <alignment horizontal="center" vertical="center" shrinkToFit="1"/>
    </xf>
    <xf numFmtId="0" fontId="130" fillId="0" borderId="120" xfId="0" applyFont="1" applyBorder="1" applyAlignment="1">
      <alignment vertical="center"/>
    </xf>
    <xf numFmtId="0" fontId="130" fillId="0" borderId="11" xfId="0" applyFont="1" applyBorder="1" applyAlignment="1">
      <alignment vertical="center"/>
    </xf>
    <xf numFmtId="0" fontId="0" fillId="29" borderId="248" xfId="0" applyFill="1" applyBorder="1" applyAlignment="1">
      <alignment horizontal="center" vertical="center"/>
    </xf>
    <xf numFmtId="0" fontId="130" fillId="0" borderId="195" xfId="0" applyFont="1" applyFill="1" applyBorder="1" applyAlignment="1">
      <alignment horizontal="center" vertical="center" shrinkToFit="1"/>
    </xf>
    <xf numFmtId="0" fontId="0" fillId="0" borderId="192" xfId="0" applyBorder="1" applyAlignment="1">
      <alignment horizontal="center" vertical="center"/>
    </xf>
    <xf numFmtId="0" fontId="130" fillId="0" borderId="120" xfId="0" applyFont="1" applyFill="1" applyBorder="1" applyAlignment="1">
      <alignment vertical="center"/>
    </xf>
    <xf numFmtId="0" fontId="0" fillId="0" borderId="120" xfId="0" applyBorder="1" applyAlignment="1">
      <alignment vertical="center"/>
    </xf>
    <xf numFmtId="0" fontId="130" fillId="0" borderId="17" xfId="0" applyFont="1" applyFill="1"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130" fillId="0" borderId="61" xfId="0" applyFont="1" applyBorder="1" applyAlignment="1">
      <alignment vertical="center"/>
    </xf>
    <xf numFmtId="0" fontId="0" fillId="0" borderId="61" xfId="0" applyBorder="1" applyAlignment="1">
      <alignment vertical="center"/>
    </xf>
    <xf numFmtId="0" fontId="0" fillId="0" borderId="33" xfId="0" applyBorder="1" applyAlignment="1">
      <alignment vertical="center"/>
    </xf>
    <xf numFmtId="0" fontId="130" fillId="29" borderId="13" xfId="0" applyFont="1" applyFill="1" applyBorder="1" applyAlignment="1">
      <alignment horizontal="distributed" vertical="center" indent="1"/>
    </xf>
    <xf numFmtId="0" fontId="0" fillId="29" borderId="13" xfId="0" applyFill="1" applyBorder="1" applyAlignment="1">
      <alignment horizontal="distributed" vertical="center" indent="1"/>
    </xf>
    <xf numFmtId="189" fontId="130" fillId="0" borderId="120" xfId="0" applyNumberFormat="1" applyFont="1" applyBorder="1" applyAlignment="1">
      <alignment horizontal="center" vertical="center"/>
    </xf>
    <xf numFmtId="189" fontId="0" fillId="0" borderId="120" xfId="0" applyNumberFormat="1" applyBorder="1" applyAlignment="1">
      <alignment horizontal="center" vertical="center"/>
    </xf>
    <xf numFmtId="189" fontId="0" fillId="0" borderId="61" xfId="0" applyNumberFormat="1" applyBorder="1" applyAlignment="1">
      <alignment horizontal="center" vertical="center"/>
    </xf>
    <xf numFmtId="0" fontId="0" fillId="0" borderId="61" xfId="0" applyBorder="1" applyAlignment="1">
      <alignment horizontal="left" vertical="center"/>
    </xf>
    <xf numFmtId="0" fontId="130" fillId="0" borderId="250" xfId="0" applyFont="1" applyBorder="1" applyAlignment="1">
      <alignment horizontal="right" vertical="center" indent="4"/>
    </xf>
    <xf numFmtId="0" fontId="130" fillId="0" borderId="120" xfId="0" applyFont="1" applyBorder="1" applyAlignment="1">
      <alignment horizontal="right" vertical="center" indent="4"/>
    </xf>
    <xf numFmtId="0" fontId="0" fillId="0" borderId="120" xfId="0" applyBorder="1" applyAlignment="1">
      <alignment horizontal="right" vertical="center" indent="4"/>
    </xf>
    <xf numFmtId="0" fontId="0" fillId="0" borderId="11" xfId="0" applyBorder="1" applyAlignment="1">
      <alignment horizontal="right" vertical="center" indent="4"/>
    </xf>
    <xf numFmtId="0" fontId="130" fillId="0" borderId="193" xfId="0" applyFont="1" applyBorder="1" applyAlignment="1">
      <alignment horizontal="center" vertical="center" shrinkToFit="1"/>
    </xf>
    <xf numFmtId="0" fontId="130" fillId="0" borderId="61" xfId="0" applyFont="1" applyBorder="1" applyAlignment="1">
      <alignment horizontal="center" vertical="center" shrinkToFit="1"/>
    </xf>
    <xf numFmtId="0" fontId="0" fillId="0" borderId="33" xfId="0" applyBorder="1" applyAlignment="1">
      <alignment horizontal="center" vertical="center"/>
    </xf>
    <xf numFmtId="0" fontId="156" fillId="25" borderId="0" xfId="0" applyFont="1" applyFill="1" applyAlignment="1">
      <alignment horizontal="center" vertical="center"/>
    </xf>
    <xf numFmtId="0" fontId="0" fillId="0" borderId="0" xfId="0" applyAlignment="1">
      <alignment vertical="center"/>
    </xf>
    <xf numFmtId="0" fontId="130" fillId="29" borderId="15" xfId="0" applyFont="1" applyFill="1" applyBorder="1" applyAlignment="1">
      <alignment vertical="center" textRotation="255"/>
    </xf>
    <xf numFmtId="0" fontId="130" fillId="29" borderId="26" xfId="0" applyFont="1" applyFill="1" applyBorder="1" applyAlignment="1">
      <alignment vertical="center" textRotation="255"/>
    </xf>
    <xf numFmtId="0" fontId="130" fillId="29" borderId="32" xfId="0" applyFont="1" applyFill="1" applyBorder="1" applyAlignment="1">
      <alignment vertical="center" textRotation="255"/>
    </xf>
    <xf numFmtId="0" fontId="130" fillId="0" borderId="12" xfId="0" applyFont="1" applyFill="1" applyBorder="1" applyAlignment="1">
      <alignment horizontal="center" vertical="center"/>
    </xf>
    <xf numFmtId="0" fontId="0" fillId="0" borderId="56" xfId="0" applyBorder="1" applyAlignment="1">
      <alignment horizontal="center" vertical="center"/>
    </xf>
    <xf numFmtId="0" fontId="130" fillId="29" borderId="32" xfId="0" applyFont="1" applyFill="1" applyBorder="1" applyAlignment="1">
      <alignment horizontal="distributed" vertical="center" indent="1"/>
    </xf>
    <xf numFmtId="0" fontId="0" fillId="29" borderId="32" xfId="0" applyFill="1" applyBorder="1" applyAlignment="1">
      <alignment horizontal="distributed" vertical="center" indent="1"/>
    </xf>
    <xf numFmtId="0" fontId="130" fillId="0" borderId="72" xfId="0" applyFont="1" applyBorder="1" applyAlignment="1">
      <alignment horizontal="left" vertical="center"/>
    </xf>
    <xf numFmtId="0" fontId="130" fillId="0" borderId="61" xfId="0" applyFont="1" applyBorder="1" applyAlignment="1">
      <alignment horizontal="left" vertical="center"/>
    </xf>
    <xf numFmtId="0" fontId="130" fillId="0" borderId="33" xfId="0" applyFont="1" applyBorder="1" applyAlignment="1">
      <alignment horizontal="left" vertical="center"/>
    </xf>
    <xf numFmtId="0" fontId="130" fillId="0" borderId="12" xfId="0" applyFont="1" applyFill="1" applyBorder="1" applyAlignment="1">
      <alignment horizontal="left" vertical="center"/>
    </xf>
    <xf numFmtId="0" fontId="130" fillId="0" borderId="91" xfId="0" applyFont="1" applyFill="1" applyBorder="1" applyAlignment="1">
      <alignment horizontal="left" vertical="center"/>
    </xf>
    <xf numFmtId="0" fontId="130" fillId="30" borderId="12" xfId="0" applyFont="1" applyFill="1" applyBorder="1" applyAlignment="1">
      <alignment horizontal="center" vertical="center"/>
    </xf>
    <xf numFmtId="0" fontId="0" fillId="30" borderId="91" xfId="0" applyFill="1" applyBorder="1" applyAlignment="1">
      <alignment horizontal="center" vertical="center"/>
    </xf>
    <xf numFmtId="0" fontId="0" fillId="30" borderId="56" xfId="0" applyFill="1" applyBorder="1" applyAlignment="1">
      <alignment horizontal="center" vertical="center"/>
    </xf>
    <xf numFmtId="0" fontId="130" fillId="0" borderId="12" xfId="0" applyFont="1" applyBorder="1" applyAlignment="1">
      <alignment vertical="center"/>
    </xf>
    <xf numFmtId="0" fontId="0" fillId="0" borderId="91" xfId="0" applyBorder="1" applyAlignment="1">
      <alignment vertical="center"/>
    </xf>
    <xf numFmtId="0" fontId="34" fillId="0" borderId="0" xfId="0" applyFont="1" applyBorder="1" applyAlignment="1">
      <alignment horizontal="center" vertical="center" shrinkToFit="1"/>
    </xf>
    <xf numFmtId="0" fontId="0" fillId="0" borderId="0" xfId="0" applyBorder="1" applyAlignment="1">
      <alignment horizontal="center" vertical="center" shrinkToFit="1"/>
    </xf>
    <xf numFmtId="180" fontId="130" fillId="0" borderId="15" xfId="0" applyNumberFormat="1" applyFont="1" applyBorder="1" applyAlignment="1">
      <alignment vertical="center" shrinkToFit="1"/>
    </xf>
    <xf numFmtId="0" fontId="0" fillId="0" borderId="10" xfId="0" applyBorder="1" applyAlignment="1">
      <alignment vertical="center" shrinkToFit="1"/>
    </xf>
    <xf numFmtId="0" fontId="137" fillId="30" borderId="10" xfId="0" applyFont="1" applyFill="1" applyBorder="1" applyAlignment="1">
      <alignment horizontal="center" vertical="center" shrinkToFit="1"/>
    </xf>
    <xf numFmtId="0" fontId="33" fillId="30" borderId="11" xfId="0" applyFont="1" applyFill="1" applyBorder="1" applyAlignment="1">
      <alignment horizontal="center" vertical="center" shrinkToFit="1"/>
    </xf>
    <xf numFmtId="0" fontId="0" fillId="0" borderId="181" xfId="0" applyBorder="1" applyAlignment="1">
      <alignment horizontal="center" vertical="center" shrinkToFit="1"/>
    </xf>
    <xf numFmtId="0" fontId="0" fillId="0" borderId="66" xfId="0" applyBorder="1" applyAlignment="1">
      <alignment horizontal="center" vertical="center" shrinkToFit="1"/>
    </xf>
    <xf numFmtId="0" fontId="130" fillId="0" borderId="10" xfId="0" applyFont="1" applyBorder="1" applyAlignment="1">
      <alignment vertical="center" shrinkToFit="1"/>
    </xf>
    <xf numFmtId="0" fontId="0" fillId="0" borderId="120" xfId="0" applyBorder="1" applyAlignment="1">
      <alignment vertical="center" shrinkToFit="1"/>
    </xf>
    <xf numFmtId="0" fontId="0" fillId="0" borderId="181" xfId="0" applyBorder="1" applyAlignment="1">
      <alignment vertical="center" shrinkToFit="1"/>
    </xf>
    <xf numFmtId="0" fontId="0" fillId="0" borderId="150" xfId="0" applyBorder="1" applyAlignment="1">
      <alignment vertical="center" shrinkToFit="1"/>
    </xf>
    <xf numFmtId="0" fontId="130" fillId="0" borderId="120" xfId="0" applyFont="1" applyBorder="1" applyAlignment="1">
      <alignment vertical="center" shrinkToFit="1"/>
    </xf>
    <xf numFmtId="0" fontId="137" fillId="30" borderId="12" xfId="0" applyFont="1" applyFill="1" applyBorder="1" applyAlignment="1">
      <alignment horizontal="center" vertical="center" wrapText="1"/>
    </xf>
    <xf numFmtId="180" fontId="130" fillId="0" borderId="10" xfId="0" applyNumberFormat="1" applyFont="1" applyBorder="1" applyAlignment="1">
      <alignment horizontal="right" vertical="center" shrinkToFit="1"/>
    </xf>
    <xf numFmtId="180" fontId="0" fillId="0" borderId="120" xfId="0" applyNumberFormat="1" applyBorder="1" applyAlignment="1">
      <alignment horizontal="right" vertical="center" shrinkToFit="1"/>
    </xf>
    <xf numFmtId="0" fontId="137" fillId="30" borderId="15" xfId="0" applyFont="1" applyFill="1" applyBorder="1" applyAlignment="1">
      <alignment horizontal="center" vertical="center" wrapText="1" shrinkToFit="1"/>
    </xf>
    <xf numFmtId="0" fontId="33" fillId="30" borderId="15" xfId="0" applyFont="1" applyFill="1" applyBorder="1" applyAlignment="1">
      <alignment horizontal="center" vertical="center" shrinkToFit="1"/>
    </xf>
    <xf numFmtId="0" fontId="157" fillId="30" borderId="88" xfId="0" applyFont="1" applyFill="1" applyBorder="1" applyAlignment="1">
      <alignment horizontal="center" vertical="center" wrapText="1" shrinkToFit="1"/>
    </xf>
    <xf numFmtId="0" fontId="73" fillId="30" borderId="89" xfId="0" applyFont="1" applyFill="1" applyBorder="1" applyAlignment="1">
      <alignment horizontal="center" vertical="center" shrinkToFit="1"/>
    </xf>
    <xf numFmtId="180" fontId="136" fillId="0" borderId="89" xfId="0" applyNumberFormat="1" applyFont="1" applyBorder="1" applyAlignment="1">
      <alignment vertical="center" shrinkToFit="1"/>
    </xf>
    <xf numFmtId="0" fontId="74" fillId="0" borderId="232" xfId="0" applyFont="1" applyBorder="1" applyAlignment="1">
      <alignment vertical="center" shrinkToFit="1"/>
    </xf>
    <xf numFmtId="0" fontId="137" fillId="30" borderId="26" xfId="0" applyFont="1" applyFill="1" applyBorder="1" applyAlignment="1">
      <alignment horizontal="center" vertical="center" wrapText="1" shrinkToFit="1"/>
    </xf>
    <xf numFmtId="0" fontId="0" fillId="0" borderId="32" xfId="0" applyBorder="1" applyAlignment="1">
      <alignment horizontal="center" vertical="center" wrapText="1"/>
    </xf>
    <xf numFmtId="0" fontId="137" fillId="30" borderId="10" xfId="0" applyFont="1" applyFill="1" applyBorder="1" applyAlignment="1">
      <alignment horizontal="center" vertical="center" wrapText="1" shrinkToFit="1"/>
    </xf>
    <xf numFmtId="0" fontId="0" fillId="0" borderId="11" xfId="0" applyBorder="1" applyAlignment="1">
      <alignment horizontal="center" vertical="center" shrinkToFit="1"/>
    </xf>
    <xf numFmtId="0" fontId="0" fillId="0" borderId="72" xfId="0" applyBorder="1" applyAlignment="1">
      <alignment horizontal="center" vertical="center" shrinkToFit="1"/>
    </xf>
    <xf numFmtId="0" fontId="0" fillId="0" borderId="33" xfId="0" applyBorder="1" applyAlignment="1">
      <alignment horizontal="center" vertical="center" shrinkToFit="1"/>
    </xf>
    <xf numFmtId="192" fontId="130" fillId="0" borderId="10" xfId="0" applyNumberFormat="1" applyFont="1" applyBorder="1" applyAlignment="1">
      <alignment horizontal="right" vertical="center" shrinkToFit="1"/>
    </xf>
    <xf numFmtId="0" fontId="0" fillId="0" borderId="72" xfId="0" applyBorder="1" applyAlignment="1">
      <alignment horizontal="right" vertical="center" shrinkToFit="1"/>
    </xf>
    <xf numFmtId="0" fontId="0" fillId="0" borderId="120" xfId="0" applyBorder="1" applyAlignment="1">
      <alignment horizontal="right" vertical="center" wrapText="1" shrinkToFit="1"/>
    </xf>
    <xf numFmtId="0" fontId="0" fillId="0" borderId="61" xfId="0" applyBorder="1" applyAlignment="1">
      <alignment horizontal="right" vertical="center" wrapText="1" shrinkToFit="1"/>
    </xf>
    <xf numFmtId="0" fontId="130" fillId="0" borderId="11" xfId="0" applyFont="1" applyBorder="1" applyAlignment="1">
      <alignment vertical="center" shrinkToFit="1"/>
    </xf>
    <xf numFmtId="0" fontId="0" fillId="0" borderId="33" xfId="0" applyBorder="1" applyAlignment="1">
      <alignment vertical="center" shrinkToFit="1"/>
    </xf>
    <xf numFmtId="0" fontId="0" fillId="30" borderId="11" xfId="0" applyFill="1" applyBorder="1" applyAlignment="1">
      <alignment vertical="center" shrinkToFit="1"/>
    </xf>
    <xf numFmtId="0" fontId="0" fillId="0" borderId="72" xfId="0" applyBorder="1" applyAlignment="1">
      <alignment vertical="center" shrinkToFit="1"/>
    </xf>
    <xf numFmtId="49" fontId="130" fillId="30" borderId="12" xfId="0" applyNumberFormat="1" applyFont="1" applyFill="1" applyBorder="1" applyAlignment="1">
      <alignment horizontal="right" vertical="center" wrapText="1"/>
    </xf>
    <xf numFmtId="0" fontId="0" fillId="30" borderId="12" xfId="0" applyFill="1" applyBorder="1" applyAlignment="1">
      <alignment horizontal="right" vertical="center" wrapText="1"/>
    </xf>
    <xf numFmtId="0" fontId="130" fillId="30" borderId="56" xfId="0" applyFont="1" applyFill="1" applyBorder="1" applyAlignment="1">
      <alignment vertical="center"/>
    </xf>
    <xf numFmtId="0" fontId="0" fillId="30" borderId="13" xfId="0" applyFill="1" applyBorder="1" applyAlignment="1">
      <alignment vertical="center"/>
    </xf>
    <xf numFmtId="0" fontId="0" fillId="30" borderId="56" xfId="0" applyFill="1" applyBorder="1" applyAlignment="1">
      <alignment vertical="center"/>
    </xf>
    <xf numFmtId="0" fontId="130" fillId="0" borderId="13" xfId="0" applyFont="1" applyBorder="1" applyAlignment="1">
      <alignment vertical="center" wrapText="1"/>
    </xf>
    <xf numFmtId="0" fontId="0" fillId="0" borderId="13" xfId="0" applyBorder="1" applyAlignment="1">
      <alignment vertical="center" wrapText="1"/>
    </xf>
    <xf numFmtId="49" fontId="0" fillId="30" borderId="12" xfId="0" applyNumberFormat="1" applyFill="1" applyBorder="1" applyAlignment="1">
      <alignment horizontal="right" vertical="center" wrapText="1"/>
    </xf>
    <xf numFmtId="0" fontId="130" fillId="0" borderId="10" xfId="0" applyFont="1" applyBorder="1" applyAlignment="1">
      <alignment vertical="center" wrapText="1"/>
    </xf>
    <xf numFmtId="0" fontId="0" fillId="0" borderId="120" xfId="0" applyBorder="1" applyAlignment="1">
      <alignment vertical="center" wrapText="1"/>
    </xf>
    <xf numFmtId="0" fontId="0" fillId="0" borderId="11" xfId="0" applyBorder="1" applyAlignment="1">
      <alignment vertical="center" wrapText="1"/>
    </xf>
    <xf numFmtId="0" fontId="0" fillId="0" borderId="72" xfId="0" applyBorder="1" applyAlignment="1">
      <alignment vertical="center" wrapText="1"/>
    </xf>
    <xf numFmtId="0" fontId="0" fillId="0" borderId="61" xfId="0" applyBorder="1" applyAlignment="1">
      <alignment vertical="center" wrapText="1"/>
    </xf>
    <xf numFmtId="0" fontId="0" fillId="0" borderId="33" xfId="0" applyBorder="1" applyAlignment="1">
      <alignment vertical="center" wrapText="1"/>
    </xf>
    <xf numFmtId="0" fontId="130" fillId="0" borderId="12" xfId="0" applyFont="1" applyBorder="1" applyAlignment="1">
      <alignment vertical="center" wrapText="1"/>
    </xf>
    <xf numFmtId="0" fontId="0" fillId="0" borderId="91" xfId="0" applyBorder="1" applyAlignment="1">
      <alignment vertical="center" wrapText="1"/>
    </xf>
    <xf numFmtId="0" fontId="0" fillId="0" borderId="56" xfId="0" applyBorder="1" applyAlignment="1">
      <alignment vertical="center" wrapText="1"/>
    </xf>
    <xf numFmtId="49" fontId="130" fillId="30" borderId="10" xfId="0" applyNumberFormat="1" applyFont="1" applyFill="1" applyBorder="1" applyAlignment="1">
      <alignment horizontal="right" vertical="center" wrapText="1"/>
    </xf>
    <xf numFmtId="0" fontId="0" fillId="0" borderId="72" xfId="0" applyBorder="1" applyAlignment="1">
      <alignment horizontal="right" vertical="center" wrapText="1"/>
    </xf>
    <xf numFmtId="0" fontId="130" fillId="30" borderId="120" xfId="0" applyFont="1" applyFill="1" applyBorder="1" applyAlignment="1">
      <alignment vertical="center" wrapText="1"/>
    </xf>
    <xf numFmtId="0" fontId="0" fillId="30" borderId="11" xfId="0" applyFill="1" applyBorder="1" applyAlignment="1">
      <alignment vertical="center" wrapText="1"/>
    </xf>
    <xf numFmtId="0" fontId="130" fillId="30" borderId="56" xfId="0" applyFont="1" applyFill="1" applyBorder="1" applyAlignment="1">
      <alignment vertical="center" wrapText="1"/>
    </xf>
    <xf numFmtId="0" fontId="0" fillId="30" borderId="13" xfId="0" applyFill="1" applyBorder="1" applyAlignment="1">
      <alignment vertical="center" wrapText="1"/>
    </xf>
    <xf numFmtId="0" fontId="0" fillId="30" borderId="56" xfId="0" applyFill="1" applyBorder="1" applyAlignment="1">
      <alignment vertical="center" wrapText="1"/>
    </xf>
    <xf numFmtId="0" fontId="130" fillId="0" borderId="12" xfId="0" applyFont="1" applyBorder="1" applyAlignment="1">
      <alignment vertical="center" shrinkToFit="1"/>
    </xf>
    <xf numFmtId="0" fontId="0" fillId="30" borderId="13" xfId="0" applyFont="1" applyFill="1" applyBorder="1" applyAlignment="1">
      <alignment horizontal="center" vertical="center" shrinkToFit="1"/>
    </xf>
    <xf numFmtId="0" fontId="0" fillId="0" borderId="13" xfId="0" applyBorder="1" applyAlignment="1">
      <alignment horizontal="center" vertical="center" shrinkToFit="1"/>
    </xf>
    <xf numFmtId="0" fontId="130" fillId="0" borderId="91" xfId="0" applyFont="1" applyBorder="1" applyAlignment="1">
      <alignment horizontal="left" vertical="center" indent="1" shrinkToFit="1"/>
    </xf>
    <xf numFmtId="0" fontId="0" fillId="0" borderId="91" xfId="0" applyBorder="1" applyAlignment="1">
      <alignment horizontal="left" vertical="center" indent="1" shrinkToFit="1"/>
    </xf>
    <xf numFmtId="0" fontId="0" fillId="0" borderId="56" xfId="0" applyBorder="1" applyAlignment="1">
      <alignment horizontal="left" vertical="center" indent="1" shrinkToFit="1"/>
    </xf>
    <xf numFmtId="0" fontId="33" fillId="30" borderId="13" xfId="0" applyFont="1" applyFill="1" applyBorder="1" applyAlignment="1">
      <alignment horizontal="center" vertical="center" wrapText="1"/>
    </xf>
    <xf numFmtId="0" fontId="33" fillId="0" borderId="13" xfId="0" applyFont="1" applyBorder="1" applyAlignment="1">
      <alignment horizontal="center" vertical="center" wrapText="1"/>
    </xf>
    <xf numFmtId="0" fontId="138" fillId="0" borderId="13" xfId="0" applyFont="1" applyFill="1" applyBorder="1" applyAlignment="1">
      <alignment horizontal="center" vertical="center" shrinkToFit="1"/>
    </xf>
    <xf numFmtId="0" fontId="0" fillId="0" borderId="13" xfId="0" applyBorder="1" applyAlignment="1">
      <alignment vertical="center"/>
    </xf>
    <xf numFmtId="0" fontId="33" fillId="0" borderId="203" xfId="0" applyFont="1" applyBorder="1" applyAlignment="1">
      <alignment vertical="center" shrinkToFit="1"/>
    </xf>
    <xf numFmtId="0" fontId="33" fillId="0" borderId="251" xfId="0" applyFont="1" applyBorder="1" applyAlignment="1">
      <alignment vertical="center" shrinkToFit="1"/>
    </xf>
    <xf numFmtId="190" fontId="33" fillId="0" borderId="58" xfId="0" applyNumberFormat="1" applyFont="1" applyBorder="1" applyAlignment="1">
      <alignment horizontal="right" vertical="center" shrinkToFit="1"/>
    </xf>
    <xf numFmtId="0" fontId="130" fillId="30" borderId="91" xfId="0" applyFont="1" applyFill="1" applyBorder="1" applyAlignment="1">
      <alignment vertical="center" wrapText="1"/>
    </xf>
    <xf numFmtId="0" fontId="130" fillId="0" borderId="13" xfId="0" applyNumberFormat="1" applyFont="1" applyBorder="1" applyAlignment="1">
      <alignment horizontal="center" vertical="center" shrinkToFit="1"/>
    </xf>
    <xf numFmtId="0" fontId="130" fillId="30" borderId="13" xfId="0" applyFont="1" applyFill="1" applyBorder="1" applyAlignment="1">
      <alignment horizontal="center" vertical="center" shrinkToFit="1"/>
    </xf>
    <xf numFmtId="0" fontId="0" fillId="30" borderId="13" xfId="0" applyFill="1" applyBorder="1" applyAlignment="1">
      <alignment vertical="center" shrinkToFit="1"/>
    </xf>
    <xf numFmtId="186" fontId="130" fillId="0" borderId="13" xfId="0" applyNumberFormat="1" applyFont="1" applyBorder="1" applyAlignment="1">
      <alignment horizontal="center" vertical="center" shrinkToFit="1"/>
    </xf>
    <xf numFmtId="0" fontId="130" fillId="0" borderId="13" xfId="0" applyFont="1" applyBorder="1" applyAlignment="1">
      <alignment vertical="center" shrinkToFit="1"/>
    </xf>
    <xf numFmtId="0" fontId="61" fillId="30" borderId="13" xfId="0" applyFont="1" applyFill="1" applyBorder="1" applyAlignment="1">
      <alignment horizontal="center" vertical="center" shrinkToFit="1"/>
    </xf>
    <xf numFmtId="0" fontId="33" fillId="30" borderId="13" xfId="0" applyFont="1" applyFill="1" applyBorder="1" applyAlignment="1">
      <alignment horizontal="center" vertical="center" shrinkToFit="1"/>
    </xf>
    <xf numFmtId="0" fontId="33" fillId="30" borderId="120" xfId="0" applyFont="1" applyFill="1" applyBorder="1" applyAlignment="1">
      <alignment horizontal="center" vertical="center" shrinkToFit="1"/>
    </xf>
    <xf numFmtId="0" fontId="33" fillId="30" borderId="242" xfId="0" applyFont="1" applyFill="1" applyBorder="1" applyAlignment="1">
      <alignment horizontal="center" vertical="center" shrinkToFit="1"/>
    </xf>
    <xf numFmtId="0" fontId="33" fillId="0" borderId="201" xfId="0" applyFont="1" applyBorder="1" applyAlignment="1">
      <alignment vertical="center" shrinkToFit="1"/>
    </xf>
    <xf numFmtId="0" fontId="33" fillId="0" borderId="250" xfId="0" applyFont="1" applyBorder="1" applyAlignment="1">
      <alignment vertical="center" shrinkToFit="1"/>
    </xf>
    <xf numFmtId="0" fontId="61" fillId="30" borderId="177" xfId="0" applyFont="1" applyFill="1" applyBorder="1" applyAlignment="1">
      <alignment horizontal="center" vertical="center" shrinkToFit="1"/>
    </xf>
    <xf numFmtId="0" fontId="33" fillId="30" borderId="252" xfId="0" applyFont="1" applyFill="1" applyBorder="1" applyAlignment="1">
      <alignment horizontal="center" vertical="center" shrinkToFit="1"/>
    </xf>
    <xf numFmtId="0" fontId="33" fillId="30" borderId="253" xfId="0" applyFont="1" applyFill="1" applyBorder="1" applyAlignment="1">
      <alignment vertical="center" shrinkToFit="1"/>
    </xf>
    <xf numFmtId="0" fontId="0" fillId="0" borderId="92" xfId="0" applyBorder="1" applyAlignment="1">
      <alignment horizontal="right" vertical="center" wrapText="1"/>
    </xf>
    <xf numFmtId="0" fontId="0" fillId="30" borderId="33" xfId="0" applyFill="1" applyBorder="1" applyAlignment="1">
      <alignment vertical="center" wrapText="1"/>
    </xf>
    <xf numFmtId="0" fontId="0" fillId="30" borderId="15" xfId="0" applyFill="1" applyBorder="1" applyAlignment="1">
      <alignment horizontal="center" vertical="center" wrapText="1"/>
    </xf>
    <xf numFmtId="0" fontId="0" fillId="0" borderId="120" xfId="0" applyFont="1" applyBorder="1" applyAlignment="1">
      <alignment vertical="center" wrapText="1"/>
    </xf>
    <xf numFmtId="0" fontId="0" fillId="0" borderId="11" xfId="0" applyFont="1" applyBorder="1" applyAlignment="1">
      <alignment vertical="center" wrapText="1"/>
    </xf>
    <xf numFmtId="0" fontId="0" fillId="0" borderId="92" xfId="0" applyBorder="1" applyAlignment="1">
      <alignment vertical="center" wrapText="1"/>
    </xf>
    <xf numFmtId="0" fontId="0" fillId="0" borderId="0" xfId="0" applyBorder="1" applyAlignment="1">
      <alignment vertical="center" wrapText="1"/>
    </xf>
    <xf numFmtId="0" fontId="0" fillId="0" borderId="171" xfId="0" applyBorder="1" applyAlignment="1">
      <alignment vertical="center" wrapText="1"/>
    </xf>
    <xf numFmtId="0" fontId="0" fillId="30" borderId="171" xfId="0" applyFill="1" applyBorder="1" applyAlignment="1">
      <alignment vertical="center" wrapText="1"/>
    </xf>
    <xf numFmtId="0" fontId="0" fillId="30" borderId="12" xfId="0" applyFill="1" applyBorder="1" applyAlignment="1">
      <alignment horizontal="center" vertical="center" shrinkToFit="1"/>
    </xf>
    <xf numFmtId="0" fontId="0" fillId="0" borderId="12" xfId="0" applyNumberFormat="1" applyBorder="1" applyAlignment="1">
      <alignment horizontal="left" vertical="center" shrinkToFit="1"/>
    </xf>
    <xf numFmtId="0" fontId="0" fillId="0" borderId="91" xfId="0" applyBorder="1" applyAlignment="1">
      <alignment horizontal="left" vertical="center" shrinkToFit="1"/>
    </xf>
    <xf numFmtId="0" fontId="0" fillId="0" borderId="12" xfId="0" applyBorder="1" applyAlignment="1">
      <alignment vertical="center" shrinkToFit="1"/>
    </xf>
    <xf numFmtId="0" fontId="0" fillId="30" borderId="56" xfId="0" applyFill="1" applyBorder="1" applyAlignment="1">
      <alignment horizontal="center" vertical="center" shrinkToFit="1"/>
    </xf>
    <xf numFmtId="0" fontId="130" fillId="30" borderId="15" xfId="0" applyFont="1" applyFill="1" applyBorder="1" applyAlignment="1">
      <alignment horizontal="center" vertical="center" wrapText="1"/>
    </xf>
    <xf numFmtId="0" fontId="0" fillId="30" borderId="32" xfId="0" applyFill="1" applyBorder="1" applyAlignment="1">
      <alignment horizontal="center" vertical="center" wrapText="1"/>
    </xf>
    <xf numFmtId="0" fontId="0" fillId="0" borderId="10" xfId="0" applyBorder="1" applyAlignment="1">
      <alignment vertical="center" wrapText="1"/>
    </xf>
    <xf numFmtId="0" fontId="0" fillId="30" borderId="120" xfId="0" applyFill="1" applyBorder="1" applyAlignment="1">
      <alignment vertical="center" wrapText="1"/>
    </xf>
    <xf numFmtId="0" fontId="138" fillId="0" borderId="96" xfId="0" applyFont="1" applyFill="1" applyBorder="1" applyAlignment="1">
      <alignment horizontal="left" vertical="center" indent="1" shrinkToFit="1"/>
    </xf>
    <xf numFmtId="0" fontId="0" fillId="0" borderId="197" xfId="0" applyFont="1" applyBorder="1" applyAlignment="1">
      <alignment horizontal="left" vertical="center" indent="1" shrinkToFit="1"/>
    </xf>
    <xf numFmtId="0" fontId="0" fillId="0" borderId="197" xfId="0" applyFont="1" applyBorder="1" applyAlignment="1">
      <alignment horizontal="left" vertical="center" indent="1"/>
    </xf>
    <xf numFmtId="0" fontId="138" fillId="0" borderId="197" xfId="0" applyFont="1" applyFill="1" applyBorder="1" applyAlignment="1">
      <alignment horizontal="left" vertical="center" indent="1" shrinkToFit="1"/>
    </xf>
    <xf numFmtId="0" fontId="0" fillId="0" borderId="98" xfId="0" applyFont="1" applyBorder="1" applyAlignment="1">
      <alignment horizontal="left" vertical="center" indent="1" shrinkToFit="1"/>
    </xf>
    <xf numFmtId="0" fontId="0" fillId="30" borderId="26" xfId="0" applyFill="1" applyBorder="1" applyAlignment="1">
      <alignment horizontal="center" vertical="center" wrapText="1"/>
    </xf>
    <xf numFmtId="0" fontId="0" fillId="0" borderId="12" xfId="0" applyFont="1" applyBorder="1" applyAlignment="1">
      <alignment vertical="center" wrapText="1"/>
    </xf>
    <xf numFmtId="0" fontId="0" fillId="0" borderId="12" xfId="0" applyBorder="1" applyAlignment="1">
      <alignment vertical="center" wrapText="1"/>
    </xf>
    <xf numFmtId="0" fontId="130" fillId="0" borderId="10" xfId="0" applyFont="1" applyBorder="1" applyAlignment="1">
      <alignment vertical="center"/>
    </xf>
    <xf numFmtId="0" fontId="0" fillId="0" borderId="72" xfId="0" applyBorder="1" applyAlignment="1">
      <alignment vertical="center"/>
    </xf>
    <xf numFmtId="0" fontId="130" fillId="30" borderId="13" xfId="0" applyFont="1" applyFill="1" applyBorder="1" applyAlignment="1">
      <alignment vertical="center" wrapText="1"/>
    </xf>
    <xf numFmtId="0" fontId="60" fillId="30" borderId="13" xfId="0" applyFont="1" applyFill="1" applyBorder="1" applyAlignment="1">
      <alignment horizontal="center" vertical="center" shrinkToFit="1"/>
    </xf>
    <xf numFmtId="0" fontId="0" fillId="30" borderId="13" xfId="0" applyFill="1" applyBorder="1" applyAlignment="1">
      <alignment horizontal="center" vertical="center" shrinkToFit="1"/>
    </xf>
    <xf numFmtId="0" fontId="158" fillId="0" borderId="10" xfId="0" applyFont="1" applyBorder="1" applyAlignment="1">
      <alignment vertical="center" wrapText="1"/>
    </xf>
    <xf numFmtId="0" fontId="34" fillId="0" borderId="120" xfId="0" applyFont="1" applyBorder="1" applyAlignment="1">
      <alignment vertical="center" wrapText="1"/>
    </xf>
    <xf numFmtId="0" fontId="34" fillId="0" borderId="11" xfId="0" applyFont="1" applyBorder="1" applyAlignment="1">
      <alignment vertical="center" wrapText="1"/>
    </xf>
    <xf numFmtId="0" fontId="130" fillId="30" borderId="13" xfId="0" applyFont="1" applyFill="1" applyBorder="1" applyAlignment="1">
      <alignment horizontal="center" vertical="center"/>
    </xf>
    <xf numFmtId="0" fontId="0" fillId="30" borderId="13" xfId="0" applyFill="1" applyBorder="1" applyAlignment="1">
      <alignment horizontal="center" vertical="center"/>
    </xf>
    <xf numFmtId="0" fontId="33" fillId="30" borderId="12" xfId="0" applyFont="1" applyFill="1" applyBorder="1" applyAlignment="1">
      <alignment horizontal="center" vertical="center"/>
    </xf>
    <xf numFmtId="0" fontId="33" fillId="0" borderId="56" xfId="0" applyFont="1" applyBorder="1" applyAlignment="1">
      <alignment horizontal="center" vertical="center"/>
    </xf>
    <xf numFmtId="0" fontId="59" fillId="30" borderId="13" xfId="0" applyFont="1" applyFill="1" applyBorder="1" applyAlignment="1">
      <alignment horizontal="center" vertical="top" wrapText="1"/>
    </xf>
    <xf numFmtId="0" fontId="0" fillId="0" borderId="13" xfId="0" applyBorder="1" applyAlignment="1">
      <alignment vertical="top" wrapText="1"/>
    </xf>
    <xf numFmtId="0" fontId="0" fillId="25" borderId="120" xfId="0" applyFill="1" applyBorder="1" applyAlignment="1">
      <alignment horizontal="center" vertical="center" wrapText="1"/>
    </xf>
    <xf numFmtId="0" fontId="0" fillId="25" borderId="120" xfId="0" applyFill="1" applyBorder="1" applyAlignment="1">
      <alignment vertical="center" wrapText="1"/>
    </xf>
    <xf numFmtId="0" fontId="0" fillId="25" borderId="11" xfId="0" applyFill="1" applyBorder="1" applyAlignment="1">
      <alignment vertical="center" wrapText="1"/>
    </xf>
    <xf numFmtId="0" fontId="0" fillId="25" borderId="61" xfId="0" applyFill="1" applyBorder="1" applyAlignment="1">
      <alignment vertical="center" wrapText="1"/>
    </xf>
    <xf numFmtId="0" fontId="0" fillId="25" borderId="33" xfId="0" applyFill="1" applyBorder="1" applyAlignment="1">
      <alignment vertical="center" wrapText="1"/>
    </xf>
    <xf numFmtId="177" fontId="130" fillId="0" borderId="12" xfId="0" applyNumberFormat="1" applyFont="1" applyBorder="1" applyAlignment="1">
      <alignment horizontal="right" vertical="center" shrinkToFit="1"/>
    </xf>
    <xf numFmtId="177" fontId="0" fillId="0" borderId="56" xfId="0" applyNumberFormat="1" applyBorder="1" applyAlignment="1">
      <alignment horizontal="right" vertical="center" shrinkToFit="1"/>
    </xf>
    <xf numFmtId="0" fontId="137" fillId="30" borderId="13" xfId="0" applyFont="1" applyFill="1" applyBorder="1" applyAlignment="1">
      <alignment horizontal="center" vertical="center" wrapText="1"/>
    </xf>
    <xf numFmtId="0" fontId="33" fillId="30" borderId="13" xfId="0" applyFont="1" applyFill="1" applyBorder="1" applyAlignment="1">
      <alignment horizontal="center" vertical="center"/>
    </xf>
    <xf numFmtId="0" fontId="0" fillId="0" borderId="12" xfId="0" applyFill="1" applyBorder="1" applyAlignment="1">
      <alignment horizontal="center" vertical="center" shrinkToFit="1"/>
    </xf>
    <xf numFmtId="0" fontId="0" fillId="0" borderId="12" xfId="0" applyFill="1" applyBorder="1" applyAlignment="1">
      <alignment horizontal="center" vertical="center"/>
    </xf>
    <xf numFmtId="0" fontId="0" fillId="0" borderId="91" xfId="0" applyFill="1" applyBorder="1" applyAlignment="1">
      <alignment vertical="center"/>
    </xf>
    <xf numFmtId="0" fontId="0" fillId="0" borderId="56" xfId="0" applyFill="1" applyBorder="1" applyAlignment="1">
      <alignment vertical="center"/>
    </xf>
    <xf numFmtId="0" fontId="130" fillId="29" borderId="13" xfId="0" applyFont="1" applyFill="1" applyBorder="1" applyAlignment="1">
      <alignment horizontal="center" vertical="center"/>
    </xf>
    <xf numFmtId="0" fontId="135" fillId="0" borderId="0" xfId="0" applyFont="1" applyBorder="1" applyAlignment="1">
      <alignment horizontal="center" vertical="center"/>
    </xf>
    <xf numFmtId="0" fontId="63" fillId="0" borderId="0" xfId="0" applyFont="1" applyAlignment="1">
      <alignment horizontal="center" vertical="center"/>
    </xf>
    <xf numFmtId="0" fontId="130" fillId="0" borderId="12" xfId="0" applyFont="1" applyBorder="1" applyAlignment="1">
      <alignment horizontal="left" vertical="center" shrinkToFit="1"/>
    </xf>
    <xf numFmtId="0" fontId="26" fillId="4" borderId="254" xfId="0" applyFont="1" applyFill="1" applyBorder="1" applyAlignment="1">
      <alignment horizontal="center" vertical="center" wrapText="1"/>
    </xf>
    <xf numFmtId="0" fontId="26" fillId="4" borderId="214" xfId="0" applyFont="1" applyFill="1" applyBorder="1" applyAlignment="1">
      <alignment horizontal="center" vertical="center" wrapText="1"/>
    </xf>
    <xf numFmtId="0" fontId="26" fillId="21" borderId="13" xfId="0" applyFont="1" applyFill="1" applyBorder="1" applyAlignment="1">
      <alignment horizontal="center" vertical="center" wrapText="1"/>
    </xf>
    <xf numFmtId="0" fontId="26" fillId="21" borderId="12" xfId="0" applyFont="1" applyFill="1" applyBorder="1" applyAlignment="1">
      <alignment horizontal="center" vertical="center" wrapText="1"/>
    </xf>
    <xf numFmtId="0" fontId="26" fillId="7" borderId="72" xfId="0" applyFont="1" applyFill="1" applyBorder="1" applyAlignment="1">
      <alignment horizontal="center" vertical="center"/>
    </xf>
    <xf numFmtId="0" fontId="26" fillId="7" borderId="61" xfId="0" applyFont="1" applyFill="1" applyBorder="1" applyAlignment="1">
      <alignment horizontal="center" vertical="center"/>
    </xf>
    <xf numFmtId="0" fontId="26" fillId="4" borderId="255" xfId="0" applyFont="1" applyFill="1" applyBorder="1" applyAlignment="1">
      <alignment horizontal="center" vertical="center" wrapText="1"/>
    </xf>
    <xf numFmtId="0" fontId="26" fillId="4" borderId="94" xfId="0" applyFont="1" applyFill="1" applyBorder="1" applyAlignment="1">
      <alignment horizontal="center" vertical="center" wrapText="1"/>
    </xf>
    <xf numFmtId="0" fontId="24" fillId="0" borderId="99" xfId="0" applyFont="1" applyBorder="1" applyAlignment="1">
      <alignment horizontal="center" vertical="center" shrinkToFit="1"/>
    </xf>
    <xf numFmtId="0" fontId="24" fillId="0" borderId="186" xfId="0" applyFont="1" applyBorder="1" applyAlignment="1">
      <alignment horizontal="center" vertical="center" shrinkToFit="1"/>
    </xf>
    <xf numFmtId="0" fontId="24" fillId="0" borderId="209" xfId="0" applyFont="1" applyBorder="1" applyAlignment="1">
      <alignment horizontal="center" vertical="center" shrinkToFit="1"/>
    </xf>
    <xf numFmtId="0" fontId="24" fillId="0" borderId="195" xfId="0" applyFont="1" applyBorder="1" applyAlignment="1">
      <alignment horizontal="center" vertical="center" shrinkToFit="1"/>
    </xf>
    <xf numFmtId="0" fontId="26" fillId="4" borderId="12" xfId="0" applyFont="1" applyFill="1" applyBorder="1" applyAlignment="1">
      <alignment horizontal="center" vertical="center" shrinkToFit="1"/>
    </xf>
    <xf numFmtId="0" fontId="26" fillId="4" borderId="91" xfId="0" applyFont="1" applyFill="1" applyBorder="1" applyAlignment="1">
      <alignment horizontal="center" vertical="center" shrinkToFit="1"/>
    </xf>
    <xf numFmtId="0" fontId="26" fillId="4" borderId="56" xfId="0" applyFont="1" applyFill="1" applyBorder="1" applyAlignment="1">
      <alignment horizontal="center" vertical="center" shrinkToFit="1"/>
    </xf>
    <xf numFmtId="0" fontId="24" fillId="0" borderId="1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24" fillId="0" borderId="49" xfId="0" applyFont="1" applyBorder="1" applyAlignment="1">
      <alignment horizontal="center" vertical="center" textRotation="255" shrinkToFit="1"/>
    </xf>
    <xf numFmtId="0" fontId="24" fillId="0" borderId="256" xfId="0" applyFont="1" applyBorder="1" applyAlignment="1">
      <alignment horizontal="center" vertical="center" shrinkToFit="1"/>
    </xf>
    <xf numFmtId="0" fontId="24" fillId="0" borderId="257" xfId="0" applyFont="1" applyBorder="1" applyAlignment="1">
      <alignment horizontal="center" vertical="center" shrinkToFit="1"/>
    </xf>
    <xf numFmtId="0" fontId="24" fillId="0" borderId="209" xfId="0" applyFont="1" applyBorder="1" applyAlignment="1">
      <alignment vertical="center" shrinkToFit="1"/>
    </xf>
    <xf numFmtId="0" fontId="24" fillId="0" borderId="195" xfId="0" applyFont="1" applyBorder="1" applyAlignment="1">
      <alignment vertical="center" shrinkToFit="1"/>
    </xf>
    <xf numFmtId="0" fontId="26" fillId="4" borderId="63" xfId="0" applyFont="1" applyFill="1" applyBorder="1" applyAlignment="1">
      <alignment horizontal="center" vertical="center" shrinkToFit="1"/>
    </xf>
    <xf numFmtId="0" fontId="26" fillId="4" borderId="258" xfId="0" applyFont="1" applyFill="1" applyBorder="1" applyAlignment="1">
      <alignment horizontal="center" vertical="center" shrinkToFit="1"/>
    </xf>
    <xf numFmtId="0" fontId="26" fillId="4" borderId="57" xfId="0" applyFont="1" applyFill="1" applyBorder="1" applyAlignment="1">
      <alignment horizontal="center" vertical="center" shrinkToFit="1"/>
    </xf>
    <xf numFmtId="0" fontId="24" fillId="0" borderId="63" xfId="0" applyFont="1" applyBorder="1" applyAlignment="1">
      <alignment horizontal="center" vertical="center"/>
    </xf>
    <xf numFmtId="0" fontId="24" fillId="0" borderId="258" xfId="0" applyFont="1" applyBorder="1" applyAlignment="1">
      <alignment horizontal="center" vertical="center"/>
    </xf>
    <xf numFmtId="0" fontId="24" fillId="0" borderId="54" xfId="0" applyFont="1" applyBorder="1" applyAlignment="1">
      <alignment horizontal="center" vertical="center" textRotation="255"/>
    </xf>
    <xf numFmtId="0" fontId="24" fillId="0" borderId="26" xfId="0" applyFont="1" applyBorder="1" applyAlignment="1">
      <alignment horizontal="center" vertical="center" textRotation="255"/>
    </xf>
    <xf numFmtId="0" fontId="24" fillId="0" borderId="15" xfId="0" applyFont="1" applyBorder="1" applyAlignment="1">
      <alignment horizontal="center" vertical="center" textRotation="255"/>
    </xf>
    <xf numFmtId="0" fontId="24" fillId="0" borderId="32" xfId="0" applyFont="1" applyBorder="1" applyAlignment="1">
      <alignment horizontal="center" vertical="center" textRotation="255"/>
    </xf>
    <xf numFmtId="0" fontId="24" fillId="0" borderId="245" xfId="0" applyFont="1" applyBorder="1" applyAlignment="1">
      <alignment horizontal="center" vertical="center" shrinkToFit="1"/>
    </xf>
    <xf numFmtId="0" fontId="24" fillId="0" borderId="246" xfId="0" applyFont="1" applyBorder="1" applyAlignment="1">
      <alignment horizontal="center" vertical="center" shrinkToFit="1"/>
    </xf>
    <xf numFmtId="176" fontId="22" fillId="0" borderId="63" xfId="49" applyNumberFormat="1" applyFont="1" applyBorder="1" applyAlignment="1">
      <alignment horizontal="center" vertical="center"/>
    </xf>
    <xf numFmtId="176" fontId="22" fillId="0" borderId="57" xfId="49" applyNumberFormat="1" applyFont="1" applyBorder="1" applyAlignment="1">
      <alignment horizontal="center" vertical="center"/>
    </xf>
    <xf numFmtId="176" fontId="22" fillId="0" borderId="15" xfId="49" applyNumberFormat="1" applyFont="1" applyBorder="1" applyAlignment="1">
      <alignment horizontal="center" vertical="center" textRotation="255"/>
    </xf>
    <xf numFmtId="176" fontId="22" fillId="0" borderId="26" xfId="49" applyNumberFormat="1" applyFont="1" applyBorder="1" applyAlignment="1">
      <alignment horizontal="center" vertical="center" textRotation="255"/>
    </xf>
    <xf numFmtId="176" fontId="22" fillId="21" borderId="32" xfId="49" applyNumberFormat="1" applyFont="1" applyFill="1" applyBorder="1" applyAlignment="1">
      <alignment horizontal="center" vertical="center"/>
    </xf>
    <xf numFmtId="176" fontId="22" fillId="24" borderId="259" xfId="49" applyNumberFormat="1" applyFont="1" applyFill="1" applyBorder="1" applyAlignment="1">
      <alignment horizontal="center" vertical="center"/>
    </xf>
    <xf numFmtId="176" fontId="22" fillId="24" borderId="260" xfId="49" applyNumberFormat="1" applyFont="1" applyFill="1" applyBorder="1" applyAlignment="1">
      <alignment horizontal="center" vertical="center"/>
    </xf>
    <xf numFmtId="176" fontId="22" fillId="24" borderId="261" xfId="49" applyNumberFormat="1" applyFont="1" applyFill="1" applyBorder="1" applyAlignment="1">
      <alignment horizontal="center" vertical="center" wrapText="1"/>
    </xf>
    <xf numFmtId="176" fontId="22" fillId="24" borderId="262" xfId="49" applyNumberFormat="1" applyFont="1" applyFill="1" applyBorder="1" applyAlignment="1">
      <alignment horizontal="center" vertical="center"/>
    </xf>
    <xf numFmtId="176" fontId="22" fillId="0" borderId="181" xfId="49" applyNumberFormat="1" applyFont="1" applyBorder="1" applyAlignment="1">
      <alignment horizontal="center" vertical="center"/>
    </xf>
    <xf numFmtId="176" fontId="22" fillId="0" borderId="66" xfId="49" applyNumberFormat="1" applyFont="1" applyBorder="1" applyAlignment="1">
      <alignment horizontal="center" vertical="center"/>
    </xf>
    <xf numFmtId="0" fontId="0" fillId="0" borderId="0" xfId="0" applyFont="1" applyAlignment="1">
      <alignment horizontal="left" vertical="center"/>
    </xf>
    <xf numFmtId="0" fontId="30" fillId="0" borderId="0" xfId="0" applyFont="1" applyAlignment="1">
      <alignment horizontal="left" vertical="center" wrapText="1"/>
    </xf>
    <xf numFmtId="0" fontId="31" fillId="0" borderId="0" xfId="0" applyFont="1" applyAlignment="1">
      <alignment horizontal="center" vertical="center"/>
    </xf>
    <xf numFmtId="0" fontId="30" fillId="0" borderId="111" xfId="0" applyFont="1" applyBorder="1" applyAlignment="1">
      <alignment horizontal="center" vertical="center"/>
    </xf>
    <xf numFmtId="0" fontId="30" fillId="0" borderId="119" xfId="0" applyFont="1" applyBorder="1" applyAlignment="1">
      <alignment horizontal="center" vertical="center"/>
    </xf>
    <xf numFmtId="0" fontId="30" fillId="0" borderId="263" xfId="0" applyFont="1" applyBorder="1" applyAlignment="1">
      <alignment horizontal="center" vertical="center"/>
    </xf>
    <xf numFmtId="0" fontId="30" fillId="0" borderId="264" xfId="0" applyFont="1" applyBorder="1" applyAlignment="1">
      <alignment horizontal="center" vertical="center"/>
    </xf>
    <xf numFmtId="0" fontId="30" fillId="0" borderId="265" xfId="0" applyFont="1" applyBorder="1" applyAlignment="1">
      <alignment horizontal="center" vertical="center"/>
    </xf>
    <xf numFmtId="0" fontId="33" fillId="0" borderId="0" xfId="70" applyFont="1" applyBorder="1" applyAlignment="1">
      <alignment vertical="center"/>
    </xf>
    <xf numFmtId="0" fontId="33" fillId="0" borderId="0" xfId="70" applyFont="1" applyAlignment="1">
      <alignment horizontal="center" vertical="center"/>
    </xf>
    <xf numFmtId="0" fontId="33" fillId="0" borderId="12" xfId="70" applyFont="1" applyBorder="1" applyAlignment="1">
      <alignment horizontal="center" vertical="center"/>
    </xf>
    <xf numFmtId="0" fontId="0" fillId="0" borderId="91" xfId="70" applyBorder="1" applyAlignment="1">
      <alignment horizontal="center" vertical="center"/>
    </xf>
    <xf numFmtId="0" fontId="0" fillId="0" borderId="56" xfId="70" applyBorder="1" applyAlignment="1">
      <alignment horizontal="center" vertical="center"/>
    </xf>
    <xf numFmtId="0" fontId="33" fillId="0" borderId="91" xfId="70" applyFont="1" applyBorder="1" applyAlignment="1">
      <alignment horizontal="center" vertical="center"/>
    </xf>
    <xf numFmtId="0" fontId="33" fillId="0" borderId="56" xfId="70" applyFont="1" applyBorder="1" applyAlignment="1">
      <alignment horizontal="center" vertical="center"/>
    </xf>
    <xf numFmtId="0" fontId="50" fillId="0" borderId="0" xfId="70" applyFont="1" applyAlignment="1">
      <alignment horizontal="left" vertical="center" wrapText="1"/>
    </xf>
    <xf numFmtId="0" fontId="50" fillId="0" borderId="0" xfId="70" applyFont="1" applyAlignment="1">
      <alignment horizontal="left" vertical="center"/>
    </xf>
    <xf numFmtId="0" fontId="33" fillId="0" borderId="13" xfId="70" applyFont="1" applyBorder="1" applyAlignment="1">
      <alignment horizontal="center" vertical="center"/>
    </xf>
    <xf numFmtId="0" fontId="0" fillId="0" borderId="13" xfId="70" applyBorder="1" applyAlignment="1">
      <alignment horizontal="center" vertical="center"/>
    </xf>
    <xf numFmtId="0" fontId="33" fillId="0" borderId="266" xfId="70" applyFont="1" applyBorder="1" applyAlignment="1">
      <alignment vertical="center" wrapText="1"/>
    </xf>
    <xf numFmtId="0" fontId="0" fillId="0" borderId="56" xfId="70" applyBorder="1" applyAlignment="1">
      <alignment vertical="center" wrapText="1"/>
    </xf>
    <xf numFmtId="0" fontId="33" fillId="0" borderId="72" xfId="70" applyFont="1" applyBorder="1" applyAlignment="1">
      <alignment horizontal="center" vertical="center"/>
    </xf>
    <xf numFmtId="0" fontId="33" fillId="0" borderId="33" xfId="70" applyFont="1" applyBorder="1" applyAlignment="1">
      <alignment horizontal="center" vertical="center"/>
    </xf>
    <xf numFmtId="0" fontId="33" fillId="0" borderId="266" xfId="70" applyFont="1" applyBorder="1" applyAlignment="1">
      <alignment vertical="center"/>
    </xf>
    <xf numFmtId="0" fontId="0" fillId="0" borderId="56" xfId="70" applyBorder="1" applyAlignment="1">
      <alignment vertical="center"/>
    </xf>
    <xf numFmtId="0" fontId="33" fillId="0" borderId="267" xfId="70" applyFont="1" applyBorder="1" applyAlignment="1">
      <alignment vertical="center"/>
    </xf>
    <xf numFmtId="0" fontId="0" fillId="0" borderId="116" xfId="70" applyBorder="1" applyAlignment="1">
      <alignment vertical="center"/>
    </xf>
    <xf numFmtId="0" fontId="33" fillId="0" borderId="115" xfId="70" applyFont="1" applyBorder="1" applyAlignment="1">
      <alignment horizontal="center" vertical="center"/>
    </xf>
    <xf numFmtId="0" fontId="33" fillId="0" borderId="116" xfId="70" applyFont="1" applyBorder="1" applyAlignment="1">
      <alignment horizontal="center" vertical="center"/>
    </xf>
    <xf numFmtId="0" fontId="34" fillId="0" borderId="266" xfId="70" applyFont="1" applyBorder="1" applyAlignment="1">
      <alignment vertical="center" shrinkToFit="1"/>
    </xf>
    <xf numFmtId="0" fontId="34" fillId="0" borderId="56" xfId="70" applyFont="1" applyBorder="1" applyAlignment="1">
      <alignment vertical="center" shrinkToFit="1"/>
    </xf>
    <xf numFmtId="0" fontId="0" fillId="0" borderId="268" xfId="70" applyFont="1" applyBorder="1" applyAlignment="1">
      <alignment horizontal="center" vertical="center"/>
    </xf>
    <xf numFmtId="0" fontId="0" fillId="0" borderId="68" xfId="70" applyFont="1" applyBorder="1" applyAlignment="1">
      <alignment horizontal="center" vertical="center"/>
    </xf>
    <xf numFmtId="0" fontId="0" fillId="0" borderId="141" xfId="70" applyFont="1" applyBorder="1" applyAlignment="1">
      <alignment horizontal="center" vertical="center"/>
    </xf>
    <xf numFmtId="0" fontId="0" fillId="0" borderId="262" xfId="70" applyFont="1" applyBorder="1" applyAlignment="1">
      <alignment horizontal="center" vertical="center"/>
    </xf>
    <xf numFmtId="0" fontId="0" fillId="0" borderId="261" xfId="70" applyFont="1" applyBorder="1" applyAlignment="1">
      <alignment horizontal="center" vertical="center"/>
    </xf>
    <xf numFmtId="0" fontId="33" fillId="0" borderId="269" xfId="70" applyFont="1" applyBorder="1" applyAlignment="1">
      <alignment horizontal="center" vertical="center" wrapText="1"/>
    </xf>
    <xf numFmtId="0" fontId="33" fillId="0" borderId="14" xfId="70" applyFont="1" applyBorder="1" applyAlignment="1">
      <alignment horizontal="center" vertical="center" wrapText="1"/>
    </xf>
    <xf numFmtId="0" fontId="33" fillId="0" borderId="177" xfId="70" applyFont="1" applyBorder="1" applyAlignment="1">
      <alignment horizontal="center" vertical="center" wrapText="1"/>
    </xf>
    <xf numFmtId="0" fontId="33" fillId="0" borderId="239" xfId="70" applyFont="1" applyBorder="1" applyAlignment="1">
      <alignment horizontal="center" vertical="center" wrapText="1"/>
    </xf>
    <xf numFmtId="0" fontId="33" fillId="0" borderId="80" xfId="70" applyFont="1" applyBorder="1" applyAlignment="1">
      <alignment horizontal="center" vertical="center" wrapText="1"/>
    </xf>
    <xf numFmtId="0" fontId="33" fillId="0" borderId="109" xfId="70" applyFont="1" applyBorder="1" applyAlignment="1">
      <alignment horizontal="center" vertical="center" wrapText="1"/>
    </xf>
    <xf numFmtId="0" fontId="33" fillId="0" borderId="265" xfId="70" applyFont="1" applyBorder="1" applyAlignment="1">
      <alignment horizontal="center" vertical="center" wrapText="1"/>
    </xf>
    <xf numFmtId="0" fontId="33" fillId="0" borderId="135" xfId="70" applyFont="1" applyBorder="1" applyAlignment="1">
      <alignment horizontal="center" vertical="center" wrapText="1"/>
    </xf>
    <xf numFmtId="0" fontId="33" fillId="0" borderId="180" xfId="70" applyFont="1" applyBorder="1" applyAlignment="1">
      <alignment horizontal="center" vertical="center" wrapText="1"/>
    </xf>
    <xf numFmtId="0" fontId="33" fillId="0" borderId="10" xfId="70" applyFont="1" applyBorder="1" applyAlignment="1">
      <alignment horizontal="center" vertical="center"/>
    </xf>
    <xf numFmtId="0" fontId="33" fillId="0" borderId="11" xfId="70" applyFont="1" applyBorder="1" applyAlignment="1">
      <alignment horizontal="center" vertical="center"/>
    </xf>
    <xf numFmtId="0" fontId="32" fillId="0" borderId="0" xfId="70" applyFont="1" applyAlignment="1">
      <alignment vertical="center"/>
    </xf>
    <xf numFmtId="0" fontId="33" fillId="0" borderId="270" xfId="70" applyFont="1" applyBorder="1" applyAlignment="1">
      <alignment horizontal="center" vertical="center"/>
    </xf>
    <xf numFmtId="0" fontId="0" fillId="0" borderId="220" xfId="70" applyBorder="1" applyAlignment="1">
      <alignment horizontal="center" vertical="center"/>
    </xf>
    <xf numFmtId="0" fontId="33" fillId="0" borderId="170" xfId="70" applyFont="1" applyBorder="1" applyAlignment="1">
      <alignment horizontal="center" vertical="center"/>
    </xf>
    <xf numFmtId="0" fontId="0" fillId="0" borderId="171" xfId="70" applyBorder="1" applyAlignment="1">
      <alignment horizontal="center" vertical="center"/>
    </xf>
    <xf numFmtId="0" fontId="33" fillId="0" borderId="271" xfId="70" applyFont="1" applyBorder="1" applyAlignment="1">
      <alignment horizontal="center" vertical="center"/>
    </xf>
    <xf numFmtId="0" fontId="0" fillId="0" borderId="33" xfId="70" applyBorder="1" applyAlignment="1">
      <alignment horizontal="center" vertical="center"/>
    </xf>
    <xf numFmtId="0" fontId="33" fillId="0" borderId="219" xfId="70" applyFont="1" applyBorder="1" applyAlignment="1">
      <alignment horizontal="center" vertical="center" wrapText="1"/>
    </xf>
    <xf numFmtId="0" fontId="33" fillId="0" borderId="220" xfId="70" applyFont="1" applyBorder="1" applyAlignment="1">
      <alignment horizontal="center" vertical="center" wrapText="1"/>
    </xf>
    <xf numFmtId="0" fontId="33" fillId="0" borderId="92" xfId="70" applyFont="1" applyBorder="1" applyAlignment="1">
      <alignment horizontal="center" vertical="center" wrapText="1"/>
    </xf>
    <xf numFmtId="0" fontId="33" fillId="0" borderId="171" xfId="70" applyFont="1" applyBorder="1" applyAlignment="1">
      <alignment horizontal="center" vertical="center" wrapText="1"/>
    </xf>
    <xf numFmtId="0" fontId="33" fillId="0" borderId="261" xfId="70" applyFont="1" applyBorder="1" applyAlignment="1">
      <alignment horizontal="center" vertical="center"/>
    </xf>
    <xf numFmtId="0" fontId="33" fillId="0" borderId="0" xfId="70" applyFont="1" applyBorder="1" applyAlignment="1">
      <alignment horizontal="center" vertical="center"/>
    </xf>
    <xf numFmtId="0" fontId="33" fillId="0" borderId="266" xfId="70" applyFont="1" applyBorder="1" applyAlignment="1">
      <alignment horizontal="center" vertical="center"/>
    </xf>
    <xf numFmtId="0" fontId="33" fillId="0" borderId="148" xfId="70" applyFont="1" applyBorder="1" applyAlignment="1">
      <alignment horizontal="center" vertical="center" wrapText="1"/>
    </xf>
    <xf numFmtId="0" fontId="33" fillId="0" borderId="66" xfId="70" applyFont="1" applyBorder="1" applyAlignment="1">
      <alignment horizontal="center" vertical="center" wrapText="1"/>
    </xf>
    <xf numFmtId="0" fontId="33" fillId="0" borderId="181" xfId="70" applyFont="1" applyBorder="1" applyAlignment="1">
      <alignment horizontal="center" vertical="center"/>
    </xf>
    <xf numFmtId="0" fontId="33" fillId="0" borderId="66" xfId="70" applyFont="1" applyBorder="1" applyAlignment="1">
      <alignment horizontal="center" vertical="center"/>
    </xf>
    <xf numFmtId="0" fontId="33" fillId="0" borderId="266" xfId="70" applyFont="1" applyBorder="1" applyAlignment="1">
      <alignment horizontal="center" vertical="center" wrapText="1"/>
    </xf>
    <xf numFmtId="0" fontId="33" fillId="0" borderId="56" xfId="70" applyFont="1" applyBorder="1" applyAlignment="1">
      <alignment horizontal="center" vertical="center" wrapText="1"/>
    </xf>
    <xf numFmtId="0" fontId="33" fillId="0" borderId="109" xfId="70" applyFont="1" applyBorder="1" applyAlignment="1">
      <alignment horizontal="center" vertical="center"/>
    </xf>
    <xf numFmtId="0" fontId="33" fillId="0" borderId="110" xfId="70" applyFont="1" applyBorder="1" applyAlignment="1">
      <alignment horizontal="center" vertical="center"/>
    </xf>
    <xf numFmtId="0" fontId="33" fillId="0" borderId="76" xfId="70" applyFont="1" applyBorder="1" applyAlignment="1">
      <alignment horizontal="center" vertical="center"/>
    </xf>
    <xf numFmtId="0" fontId="33" fillId="0" borderId="263" xfId="70" applyFont="1" applyBorder="1" applyAlignment="1">
      <alignment horizontal="center" vertical="center" wrapText="1"/>
    </xf>
    <xf numFmtId="0" fontId="33" fillId="0" borderId="178" xfId="70" applyFont="1" applyBorder="1" applyAlignment="1">
      <alignment horizontal="center" vertical="center" wrapText="1"/>
    </xf>
    <xf numFmtId="0" fontId="32" fillId="0" borderId="0" xfId="70" applyFont="1" applyAlignment="1">
      <alignment horizontal="center" vertical="center"/>
    </xf>
    <xf numFmtId="178" fontId="38" fillId="26" borderId="13" xfId="62" applyNumberFormat="1" applyFont="1" applyFill="1" applyBorder="1" applyAlignment="1">
      <alignment horizontal="center" vertical="center"/>
      <protection/>
    </xf>
    <xf numFmtId="0" fontId="129" fillId="0" borderId="13" xfId="62" applyBorder="1" applyAlignment="1">
      <alignment vertical="center"/>
      <protection/>
    </xf>
    <xf numFmtId="178" fontId="38" fillId="26" borderId="12" xfId="62" applyNumberFormat="1" applyFont="1" applyFill="1" applyBorder="1" applyAlignment="1">
      <alignment vertical="center" shrinkToFit="1"/>
      <protection/>
    </xf>
    <xf numFmtId="0" fontId="129" fillId="0" borderId="91" xfId="62" applyBorder="1" applyAlignment="1">
      <alignment vertical="center" shrinkToFit="1"/>
      <protection/>
    </xf>
    <xf numFmtId="178" fontId="22" fillId="30" borderId="10" xfId="62" applyNumberFormat="1" applyFont="1" applyFill="1" applyBorder="1" applyAlignment="1">
      <alignment horizontal="center" vertical="center" textRotation="255" wrapText="1" shrinkToFit="1"/>
      <protection/>
    </xf>
    <xf numFmtId="178" fontId="22" fillId="30" borderId="92" xfId="62" applyNumberFormat="1" applyFont="1" applyFill="1" applyBorder="1" applyAlignment="1">
      <alignment horizontal="center" vertical="center" textRotation="255" shrinkToFit="1"/>
      <protection/>
    </xf>
    <xf numFmtId="0" fontId="129" fillId="30" borderId="92" xfId="62" applyFill="1" applyBorder="1" applyAlignment="1">
      <alignment horizontal="center" vertical="center" textRotation="255" shrinkToFit="1"/>
      <protection/>
    </xf>
    <xf numFmtId="0" fontId="129" fillId="30" borderId="72" xfId="62" applyFill="1" applyBorder="1" applyAlignment="1">
      <alignment horizontal="center" vertical="center" textRotation="255" shrinkToFit="1"/>
      <protection/>
    </xf>
    <xf numFmtId="178" fontId="22" fillId="30" borderId="15" xfId="62" applyNumberFormat="1" applyFont="1" applyFill="1" applyBorder="1" applyAlignment="1">
      <alignment horizontal="center" vertical="center"/>
      <protection/>
    </xf>
    <xf numFmtId="0" fontId="129" fillId="30" borderId="26" xfId="62" applyFill="1" applyBorder="1" applyAlignment="1">
      <alignment horizontal="center" vertical="center"/>
      <protection/>
    </xf>
    <xf numFmtId="0" fontId="129" fillId="30" borderId="32" xfId="62" applyFill="1" applyBorder="1" applyAlignment="1">
      <alignment horizontal="center" vertical="center"/>
      <protection/>
    </xf>
    <xf numFmtId="178" fontId="22" fillId="0" borderId="240" xfId="62" applyNumberFormat="1" applyFont="1" applyFill="1" applyBorder="1" applyAlignment="1">
      <alignment vertical="center"/>
      <protection/>
    </xf>
    <xf numFmtId="0" fontId="129" fillId="0" borderId="218" xfId="62" applyFill="1" applyBorder="1" applyAlignment="1">
      <alignment vertical="center"/>
      <protection/>
    </xf>
    <xf numFmtId="178" fontId="22" fillId="0" borderId="21" xfId="62" applyNumberFormat="1" applyFont="1" applyFill="1" applyBorder="1" applyAlignment="1">
      <alignment vertical="center"/>
      <protection/>
    </xf>
    <xf numFmtId="0" fontId="129" fillId="0" borderId="17" xfId="62" applyFill="1" applyBorder="1" applyAlignment="1">
      <alignment vertical="center"/>
      <protection/>
    </xf>
    <xf numFmtId="178" fontId="22" fillId="30" borderId="12" xfId="62" applyNumberFormat="1" applyFont="1" applyFill="1" applyBorder="1" applyAlignment="1">
      <alignment horizontal="center" vertical="center"/>
      <protection/>
    </xf>
    <xf numFmtId="178" fontId="22" fillId="30" borderId="91" xfId="62" applyNumberFormat="1" applyFont="1" applyFill="1" applyBorder="1" applyAlignment="1">
      <alignment horizontal="center" vertical="center"/>
      <protection/>
    </xf>
    <xf numFmtId="178" fontId="22" fillId="30" borderId="15" xfId="62" applyNumberFormat="1" applyFont="1" applyFill="1" applyBorder="1" applyAlignment="1">
      <alignment horizontal="center" vertical="center" wrapText="1"/>
      <protection/>
    </xf>
    <xf numFmtId="178" fontId="22" fillId="30" borderId="26" xfId="62" applyNumberFormat="1" applyFont="1" applyFill="1" applyBorder="1" applyAlignment="1">
      <alignment horizontal="center" vertical="center"/>
      <protection/>
    </xf>
    <xf numFmtId="178" fontId="22" fillId="30" borderId="32" xfId="62" applyNumberFormat="1" applyFont="1" applyFill="1" applyBorder="1" applyAlignment="1">
      <alignment horizontal="center" vertical="center"/>
      <protection/>
    </xf>
    <xf numFmtId="0" fontId="129" fillId="0" borderId="218" xfId="62" applyBorder="1" applyAlignment="1">
      <alignment vertical="center"/>
      <protection/>
    </xf>
    <xf numFmtId="178" fontId="22" fillId="0" borderId="27" xfId="62" applyNumberFormat="1" applyFont="1" applyFill="1" applyBorder="1" applyAlignment="1">
      <alignment vertical="center"/>
      <protection/>
    </xf>
    <xf numFmtId="0" fontId="129" fillId="0" borderId="28" xfId="62" applyBorder="1" applyAlignment="1">
      <alignment vertical="center"/>
      <protection/>
    </xf>
    <xf numFmtId="178" fontId="22" fillId="30" borderId="12" xfId="62" applyNumberFormat="1" applyFont="1" applyFill="1" applyBorder="1" applyAlignment="1">
      <alignment horizontal="center" vertical="center"/>
      <protection/>
    </xf>
    <xf numFmtId="0" fontId="129" fillId="30" borderId="91" xfId="62" applyFill="1" applyBorder="1" applyAlignment="1">
      <alignment horizontal="center" vertical="center"/>
      <protection/>
    </xf>
    <xf numFmtId="0" fontId="129" fillId="30" borderId="12" xfId="62" applyFill="1" applyBorder="1" applyAlignment="1">
      <alignment horizontal="left" vertical="center" indent="1" shrinkToFit="1"/>
      <protection/>
    </xf>
    <xf numFmtId="0" fontId="129" fillId="30" borderId="91" xfId="62" applyFill="1" applyBorder="1" applyAlignment="1">
      <alignment horizontal="left" vertical="center" indent="1" shrinkToFit="1"/>
      <protection/>
    </xf>
    <xf numFmtId="0" fontId="129" fillId="30" borderId="56" xfId="62" applyFill="1" applyBorder="1" applyAlignment="1">
      <alignment horizontal="left" vertical="center" indent="1" shrinkToFit="1"/>
      <protection/>
    </xf>
    <xf numFmtId="0" fontId="129" fillId="30" borderId="12" xfId="62" applyFill="1" applyBorder="1" applyAlignment="1">
      <alignment horizontal="center" vertical="center" shrinkToFit="1"/>
      <protection/>
    </xf>
    <xf numFmtId="0" fontId="129" fillId="0" borderId="91" xfId="62" applyBorder="1" applyAlignment="1">
      <alignment horizontal="center" vertical="center" shrinkToFit="1"/>
      <protection/>
    </xf>
    <xf numFmtId="0" fontId="129" fillId="0" borderId="56" xfId="62" applyBorder="1" applyAlignment="1">
      <alignment horizontal="center" vertical="center" shrinkToFit="1"/>
      <protection/>
    </xf>
    <xf numFmtId="178" fontId="22" fillId="30" borderId="13" xfId="62" applyNumberFormat="1" applyFont="1" applyFill="1" applyBorder="1" applyAlignment="1">
      <alignment vertical="center" textRotation="255" shrinkToFit="1"/>
      <protection/>
    </xf>
    <xf numFmtId="0" fontId="129" fillId="30" borderId="13" xfId="62" applyFill="1" applyBorder="1" applyAlignment="1">
      <alignment vertical="center" textRotation="255" shrinkToFit="1"/>
      <protection/>
    </xf>
    <xf numFmtId="0" fontId="129" fillId="30" borderId="13" xfId="62" applyFill="1" applyBorder="1" applyAlignment="1">
      <alignment vertical="center" shrinkToFit="1"/>
      <protection/>
    </xf>
    <xf numFmtId="178" fontId="22" fillId="30" borderId="13" xfId="62" applyNumberFormat="1" applyFont="1" applyFill="1" applyBorder="1" applyAlignment="1">
      <alignment horizontal="center" vertical="center"/>
      <protection/>
    </xf>
    <xf numFmtId="178" fontId="22" fillId="26" borderId="243" xfId="62" applyNumberFormat="1" applyFont="1" applyFill="1" applyBorder="1" applyAlignment="1">
      <alignment vertical="center"/>
      <protection/>
    </xf>
    <xf numFmtId="0" fontId="129" fillId="0" borderId="272" xfId="62" applyBorder="1" applyAlignment="1">
      <alignment vertical="center"/>
      <protection/>
    </xf>
    <xf numFmtId="178" fontId="22" fillId="26" borderId="218" xfId="62" applyNumberFormat="1" applyFont="1" applyFill="1" applyBorder="1" applyAlignment="1">
      <alignment vertical="center"/>
      <protection/>
    </xf>
    <xf numFmtId="178" fontId="22" fillId="26" borderId="21" xfId="62" applyNumberFormat="1" applyFont="1" applyFill="1" applyBorder="1" applyAlignment="1">
      <alignment vertical="center"/>
      <protection/>
    </xf>
    <xf numFmtId="0" fontId="129" fillId="0" borderId="17" xfId="62" applyBorder="1" applyAlignment="1">
      <alignment vertical="center"/>
      <protection/>
    </xf>
    <xf numFmtId="0" fontId="129" fillId="0" borderId="22" xfId="62" applyBorder="1" applyAlignment="1">
      <alignment vertical="center"/>
      <protection/>
    </xf>
    <xf numFmtId="178" fontId="22" fillId="30" borderId="13" xfId="62" applyNumberFormat="1" applyFont="1" applyFill="1" applyBorder="1" applyAlignment="1">
      <alignment horizontal="center" vertical="center" wrapText="1"/>
      <protection/>
    </xf>
    <xf numFmtId="178" fontId="22" fillId="30" borderId="91" xfId="62" applyNumberFormat="1" applyFont="1" applyFill="1" applyBorder="1" applyAlignment="1">
      <alignment horizontal="center" vertical="center"/>
      <protection/>
    </xf>
    <xf numFmtId="178" fontId="22" fillId="30" borderId="10" xfId="62" applyNumberFormat="1" applyFont="1" applyFill="1" applyBorder="1" applyAlignment="1">
      <alignment horizontal="center" vertical="center" wrapText="1" shrinkToFit="1"/>
      <protection/>
    </xf>
    <xf numFmtId="0" fontId="129" fillId="30" borderId="11" xfId="62" applyFill="1" applyBorder="1" applyAlignment="1">
      <alignment vertical="center"/>
      <protection/>
    </xf>
    <xf numFmtId="0" fontId="129" fillId="30" borderId="92" xfId="62" applyFill="1" applyBorder="1" applyAlignment="1">
      <alignment horizontal="center" vertical="center" shrinkToFit="1"/>
      <protection/>
    </xf>
    <xf numFmtId="0" fontId="129" fillId="30" borderId="171" xfId="62" applyFill="1" applyBorder="1" applyAlignment="1">
      <alignment vertical="center"/>
      <protection/>
    </xf>
    <xf numFmtId="0" fontId="129" fillId="30" borderId="72" xfId="62" applyFill="1" applyBorder="1" applyAlignment="1">
      <alignment horizontal="center" vertical="center" shrinkToFit="1"/>
      <protection/>
    </xf>
    <xf numFmtId="0" fontId="129" fillId="30" borderId="33" xfId="62" applyFill="1" applyBorder="1" applyAlignment="1">
      <alignment vertical="center"/>
      <protection/>
    </xf>
    <xf numFmtId="178" fontId="22" fillId="26" borderId="245" xfId="62" applyNumberFormat="1" applyFont="1" applyFill="1" applyBorder="1" applyAlignment="1">
      <alignment vertical="center"/>
      <protection/>
    </xf>
    <xf numFmtId="0" fontId="129" fillId="0" borderId="99" xfId="62" applyBorder="1" applyAlignment="1">
      <alignment vertical="center"/>
      <protection/>
    </xf>
    <xf numFmtId="0" fontId="129" fillId="0" borderId="91" xfId="62" applyBorder="1" applyAlignment="1">
      <alignment horizontal="center" vertical="center"/>
      <protection/>
    </xf>
    <xf numFmtId="0" fontId="129" fillId="0" borderId="56" xfId="62" applyBorder="1" applyAlignment="1">
      <alignment horizontal="center" vertical="center"/>
      <protection/>
    </xf>
    <xf numFmtId="178" fontId="22" fillId="30" borderId="15" xfId="62" applyNumberFormat="1" applyFont="1" applyFill="1" applyBorder="1" applyAlignment="1">
      <alignment vertical="center" textRotation="255"/>
      <protection/>
    </xf>
    <xf numFmtId="0" fontId="129" fillId="30" borderId="26" xfId="62" applyFill="1" applyBorder="1" applyAlignment="1">
      <alignment vertical="center" textRotation="255"/>
      <protection/>
    </xf>
    <xf numFmtId="0" fontId="129" fillId="30" borderId="32" xfId="62" applyFill="1" applyBorder="1" applyAlignment="1">
      <alignment vertical="center" textRotation="255"/>
      <protection/>
    </xf>
    <xf numFmtId="178" fontId="22" fillId="30" borderId="10" xfId="62" applyNumberFormat="1" applyFont="1" applyFill="1" applyBorder="1" applyAlignment="1">
      <alignment horizontal="center" vertical="distributed" wrapText="1"/>
      <protection/>
    </xf>
    <xf numFmtId="0" fontId="129" fillId="30" borderId="120" xfId="62" applyFill="1" applyBorder="1" applyAlignment="1">
      <alignment vertical="center"/>
      <protection/>
    </xf>
    <xf numFmtId="0" fontId="129" fillId="30" borderId="92" xfId="62" applyFill="1" applyBorder="1" applyAlignment="1">
      <alignment vertical="center"/>
      <protection/>
    </xf>
    <xf numFmtId="0" fontId="129" fillId="30" borderId="0" xfId="62" applyFill="1" applyBorder="1" applyAlignment="1">
      <alignment vertical="center"/>
      <protection/>
    </xf>
    <xf numFmtId="0" fontId="129" fillId="30" borderId="72" xfId="62" applyFill="1" applyBorder="1" applyAlignment="1">
      <alignment vertical="center"/>
      <protection/>
    </xf>
    <xf numFmtId="0" fontId="129" fillId="30" borderId="61" xfId="62" applyFill="1" applyBorder="1" applyAlignment="1">
      <alignment vertical="center"/>
      <protection/>
    </xf>
    <xf numFmtId="0" fontId="129" fillId="30" borderId="13" xfId="62" applyFill="1" applyBorder="1" applyAlignment="1">
      <alignment vertical="center"/>
      <protection/>
    </xf>
    <xf numFmtId="0" fontId="129" fillId="0" borderId="56" xfId="62" applyBorder="1" applyAlignment="1">
      <alignment vertical="center" shrinkToFit="1"/>
      <protection/>
    </xf>
    <xf numFmtId="178" fontId="22" fillId="30" borderId="15" xfId="62" applyNumberFormat="1" applyFont="1" applyFill="1" applyBorder="1" applyAlignment="1">
      <alignment vertical="center" shrinkToFit="1"/>
      <protection/>
    </xf>
    <xf numFmtId="178" fontId="22" fillId="30" borderId="32" xfId="62" applyNumberFormat="1" applyFont="1" applyFill="1" applyBorder="1" applyAlignment="1">
      <alignment vertical="center" shrinkToFit="1"/>
      <protection/>
    </xf>
    <xf numFmtId="178" fontId="22" fillId="30" borderId="15" xfId="62" applyNumberFormat="1" applyFont="1" applyFill="1" applyBorder="1" applyAlignment="1">
      <alignment horizontal="center" vertical="center" shrinkToFit="1"/>
      <protection/>
    </xf>
    <xf numFmtId="0" fontId="129" fillId="30" borderId="15" xfId="62" applyFill="1" applyBorder="1" applyAlignment="1">
      <alignment horizontal="center" vertical="center" shrinkToFit="1"/>
      <protection/>
    </xf>
    <xf numFmtId="178" fontId="22" fillId="30" borderId="72" xfId="62" applyNumberFormat="1" applyFont="1" applyFill="1" applyBorder="1" applyAlignment="1">
      <alignment horizontal="center" vertical="center" shrinkToFit="1"/>
      <protection/>
    </xf>
    <xf numFmtId="178" fontId="22" fillId="30" borderId="61" xfId="62" applyNumberFormat="1" applyFont="1" applyFill="1" applyBorder="1" applyAlignment="1">
      <alignment horizontal="center" vertical="center" shrinkToFit="1"/>
      <protection/>
    </xf>
    <xf numFmtId="178" fontId="22" fillId="30" borderId="33" xfId="62" applyNumberFormat="1" applyFont="1" applyFill="1" applyBorder="1" applyAlignment="1">
      <alignment horizontal="center" vertical="center" shrinkToFit="1"/>
      <protection/>
    </xf>
    <xf numFmtId="0" fontId="129" fillId="30" borderId="32" xfId="62" applyFill="1" applyBorder="1" applyAlignment="1">
      <alignment vertical="center"/>
      <protection/>
    </xf>
    <xf numFmtId="0" fontId="129" fillId="30" borderId="26" xfId="62" applyFill="1" applyBorder="1" applyAlignment="1">
      <alignment vertical="center"/>
      <protection/>
    </xf>
    <xf numFmtId="0" fontId="21" fillId="0" borderId="0" xfId="0" applyFont="1" applyAlignment="1">
      <alignment horizontal="center" vertical="center"/>
    </xf>
    <xf numFmtId="0" fontId="22" fillId="0" borderId="13" xfId="0" applyFont="1" applyBorder="1" applyAlignment="1">
      <alignment vertical="center" shrinkToFit="1"/>
    </xf>
    <xf numFmtId="0" fontId="0" fillId="0" borderId="13" xfId="0" applyFont="1" applyBorder="1" applyAlignment="1">
      <alignment vertical="center" shrinkToFit="1"/>
    </xf>
    <xf numFmtId="0" fontId="0" fillId="0" borderId="0" xfId="0" applyFont="1" applyAlignment="1">
      <alignment horizontal="right" vertical="center"/>
    </xf>
    <xf numFmtId="0" fontId="40" fillId="0" borderId="12" xfId="0" applyFont="1" applyBorder="1" applyAlignment="1">
      <alignment horizontal="center" vertical="center"/>
    </xf>
    <xf numFmtId="0" fontId="40" fillId="0" borderId="91" xfId="0" applyFont="1" applyBorder="1" applyAlignment="1">
      <alignment horizontal="center" vertical="center"/>
    </xf>
    <xf numFmtId="0" fontId="40" fillId="0" borderId="12" xfId="0" applyFont="1" applyBorder="1" applyAlignment="1">
      <alignment vertical="center"/>
    </xf>
    <xf numFmtId="0" fontId="40" fillId="0" borderId="56" xfId="0" applyFont="1" applyBorder="1" applyAlignment="1">
      <alignment horizontal="center" vertical="center"/>
    </xf>
    <xf numFmtId="0" fontId="40" fillId="0" borderId="10" xfId="0" applyFont="1" applyBorder="1" applyAlignment="1">
      <alignment horizontal="center" vertical="center" textRotation="255" shrinkToFit="1"/>
    </xf>
    <xf numFmtId="0" fontId="40" fillId="0" borderId="92" xfId="0" applyFont="1" applyBorder="1" applyAlignment="1">
      <alignment horizontal="center" vertical="center" textRotation="255" shrinkToFit="1"/>
    </xf>
    <xf numFmtId="38" fontId="40" fillId="0" borderId="12" xfId="49" applyFont="1" applyBorder="1" applyAlignment="1">
      <alignment horizontal="right" vertical="center"/>
    </xf>
    <xf numFmtId="38" fontId="40" fillId="0" borderId="91" xfId="49" applyFont="1" applyBorder="1" applyAlignment="1">
      <alignment horizontal="right" vertical="center"/>
    </xf>
    <xf numFmtId="177" fontId="40" fillId="0" borderId="12" xfId="49" applyNumberFormat="1" applyFont="1" applyBorder="1" applyAlignment="1">
      <alignment horizontal="right" vertical="center"/>
    </xf>
    <xf numFmtId="177" fontId="40" fillId="0" borderId="91" xfId="49" applyNumberFormat="1" applyFont="1" applyBorder="1" applyAlignment="1">
      <alignment horizontal="right" vertical="center"/>
    </xf>
    <xf numFmtId="38" fontId="40" fillId="0" borderId="273" xfId="49" applyFont="1" applyBorder="1" applyAlignment="1">
      <alignment horizontal="center" vertical="center"/>
    </xf>
    <xf numFmtId="38" fontId="40" fillId="0" borderId="274" xfId="49" applyFont="1" applyBorder="1" applyAlignment="1">
      <alignment horizontal="center" vertical="center"/>
    </xf>
    <xf numFmtId="38" fontId="40" fillId="0" borderId="275" xfId="49" applyFont="1" applyBorder="1" applyAlignment="1">
      <alignment horizontal="center" vertical="center"/>
    </xf>
    <xf numFmtId="0" fontId="40" fillId="0" borderId="15" xfId="0" applyFont="1" applyBorder="1" applyAlignment="1">
      <alignment horizontal="center" vertical="center" shrinkToFit="1"/>
    </xf>
    <xf numFmtId="0" fontId="40" fillId="0" borderId="26" xfId="0" applyFont="1" applyBorder="1" applyAlignment="1">
      <alignment horizontal="center" vertical="center" shrinkToFit="1"/>
    </xf>
    <xf numFmtId="38" fontId="40" fillId="24" borderId="120" xfId="49" applyFont="1" applyFill="1" applyBorder="1" applyAlignment="1">
      <alignment horizontal="center" vertical="center"/>
    </xf>
    <xf numFmtId="38" fontId="40" fillId="24" borderId="171" xfId="49" applyFont="1" applyFill="1" applyBorder="1" applyAlignment="1">
      <alignment horizontal="center" vertical="center"/>
    </xf>
    <xf numFmtId="38" fontId="40" fillId="24" borderId="10" xfId="49" applyFont="1" applyFill="1" applyBorder="1" applyAlignment="1">
      <alignment horizontal="center" vertical="center"/>
    </xf>
    <xf numFmtId="38" fontId="40" fillId="24" borderId="26" xfId="49" applyFont="1" applyFill="1" applyBorder="1" applyAlignment="1">
      <alignment horizontal="center" vertical="center"/>
    </xf>
    <xf numFmtId="38" fontId="40" fillId="0" borderId="10" xfId="49" applyFont="1" applyBorder="1" applyAlignment="1">
      <alignment horizontal="center" vertical="center"/>
    </xf>
    <xf numFmtId="0" fontId="40" fillId="0" borderId="72" xfId="0" applyFont="1" applyBorder="1" applyAlignment="1">
      <alignment vertical="center"/>
    </xf>
    <xf numFmtId="38" fontId="40" fillId="0" borderId="276" xfId="49" applyFont="1" applyBorder="1" applyAlignment="1">
      <alignment horizontal="center" vertical="center"/>
    </xf>
    <xf numFmtId="0" fontId="40" fillId="0" borderId="277" xfId="0" applyFont="1" applyBorder="1" applyAlignment="1">
      <alignment vertical="center"/>
    </xf>
    <xf numFmtId="0" fontId="40" fillId="24" borderId="255" xfId="0" applyFont="1" applyFill="1" applyBorder="1" applyAlignment="1">
      <alignment horizontal="center" vertical="center"/>
    </xf>
    <xf numFmtId="0" fontId="40" fillId="24" borderId="53" xfId="0" applyFont="1" applyFill="1" applyBorder="1" applyAlignment="1">
      <alignment horizontal="center" vertical="center"/>
    </xf>
    <xf numFmtId="0" fontId="58" fillId="0" borderId="0" xfId="0" applyFont="1" applyAlignment="1">
      <alignment horizontal="center" vertical="center"/>
    </xf>
    <xf numFmtId="0" fontId="33" fillId="0" borderId="0" xfId="0" applyFont="1" applyAlignment="1">
      <alignment horizontal="right" vertical="center"/>
    </xf>
    <xf numFmtId="0" fontId="40" fillId="0" borderId="13" xfId="0" applyFont="1" applyBorder="1" applyAlignment="1">
      <alignment horizontal="center" vertical="center"/>
    </xf>
    <xf numFmtId="0" fontId="0" fillId="0" borderId="13" xfId="0" applyBorder="1" applyAlignment="1">
      <alignment horizontal="center" vertical="center"/>
    </xf>
    <xf numFmtId="0" fontId="22" fillId="0" borderId="12" xfId="0" applyFont="1" applyBorder="1" applyAlignment="1">
      <alignment horizontal="center" vertical="center"/>
    </xf>
    <xf numFmtId="0" fontId="22" fillId="0" borderId="56" xfId="0" applyFont="1" applyBorder="1" applyAlignment="1">
      <alignment horizontal="center" vertical="center"/>
    </xf>
    <xf numFmtId="0" fontId="22" fillId="0" borderId="10" xfId="0" applyFont="1" applyBorder="1" applyAlignment="1">
      <alignment horizontal="center" vertical="center" textRotation="255" shrinkToFit="1"/>
    </xf>
    <xf numFmtId="0" fontId="22" fillId="0" borderId="92" xfId="0" applyFont="1" applyBorder="1" applyAlignment="1">
      <alignment horizontal="center" vertical="center" textRotation="255" shrinkToFit="1"/>
    </xf>
    <xf numFmtId="0" fontId="22" fillId="0" borderId="91" xfId="0" applyFont="1" applyBorder="1" applyAlignment="1">
      <alignment horizontal="center" vertical="center"/>
    </xf>
    <xf numFmtId="38" fontId="22" fillId="0" borderId="12" xfId="49" applyFont="1" applyBorder="1" applyAlignment="1">
      <alignment horizontal="right" vertical="center"/>
    </xf>
    <xf numFmtId="38" fontId="22" fillId="0" borderId="91" xfId="49" applyFont="1" applyBorder="1" applyAlignment="1">
      <alignment horizontal="right" vertical="center"/>
    </xf>
    <xf numFmtId="177" fontId="22" fillId="0" borderId="12" xfId="49" applyNumberFormat="1" applyFont="1" applyBorder="1" applyAlignment="1">
      <alignment horizontal="right" vertical="center"/>
    </xf>
    <xf numFmtId="177" fontId="22" fillId="0" borderId="91" xfId="49" applyNumberFormat="1" applyFont="1" applyBorder="1" applyAlignment="1">
      <alignment horizontal="right" vertical="center"/>
    </xf>
    <xf numFmtId="38" fontId="22" fillId="0" borderId="273" xfId="49" applyFont="1" applyBorder="1" applyAlignment="1">
      <alignment horizontal="center" vertical="center"/>
    </xf>
    <xf numFmtId="38" fontId="22" fillId="0" borderId="274" xfId="49" applyFont="1" applyBorder="1" applyAlignment="1">
      <alignment horizontal="center" vertical="center"/>
    </xf>
    <xf numFmtId="38" fontId="22" fillId="0" borderId="275" xfId="49" applyFont="1" applyBorder="1" applyAlignment="1">
      <alignment horizontal="center" vertical="center"/>
    </xf>
    <xf numFmtId="0" fontId="22" fillId="0" borderId="15" xfId="0" applyFont="1" applyBorder="1" applyAlignment="1">
      <alignment horizontal="center" vertical="center" shrinkToFit="1"/>
    </xf>
    <xf numFmtId="0" fontId="22" fillId="0" borderId="26" xfId="0" applyFont="1" applyBorder="1" applyAlignment="1">
      <alignment horizontal="center" vertical="center" shrinkToFit="1"/>
    </xf>
    <xf numFmtId="38" fontId="22" fillId="24" borderId="120" xfId="49" applyFont="1" applyFill="1" applyBorder="1" applyAlignment="1">
      <alignment horizontal="center" vertical="center"/>
    </xf>
    <xf numFmtId="38" fontId="22" fillId="24" borderId="171" xfId="49" applyFont="1" applyFill="1" applyBorder="1" applyAlignment="1">
      <alignment horizontal="center" vertical="center"/>
    </xf>
    <xf numFmtId="38" fontId="22" fillId="24" borderId="10" xfId="49" applyFont="1" applyFill="1" applyBorder="1" applyAlignment="1">
      <alignment horizontal="center" vertical="center"/>
    </xf>
    <xf numFmtId="38" fontId="22" fillId="24" borderId="26" xfId="49" applyFont="1" applyFill="1" applyBorder="1" applyAlignment="1">
      <alignment horizontal="center" vertical="center"/>
    </xf>
    <xf numFmtId="38" fontId="22" fillId="0" borderId="10" xfId="49" applyFont="1" applyBorder="1" applyAlignment="1">
      <alignment horizontal="center" vertical="center"/>
    </xf>
    <xf numFmtId="0" fontId="22" fillId="0" borderId="72" xfId="0" applyFont="1" applyBorder="1" applyAlignment="1">
      <alignment vertical="center"/>
    </xf>
    <xf numFmtId="38" fontId="22" fillId="0" borderId="276" xfId="49" applyFont="1" applyBorder="1" applyAlignment="1">
      <alignment horizontal="center" vertical="center"/>
    </xf>
    <xf numFmtId="0" fontId="22" fillId="0" borderId="277" xfId="0" applyFont="1" applyBorder="1" applyAlignment="1">
      <alignment vertical="center"/>
    </xf>
    <xf numFmtId="0" fontId="22" fillId="24" borderId="255" xfId="0" applyFont="1" applyFill="1" applyBorder="1" applyAlignment="1">
      <alignment horizontal="center" vertical="center"/>
    </xf>
    <xf numFmtId="0" fontId="22" fillId="24" borderId="53" xfId="0" applyFont="1" applyFill="1" applyBorder="1" applyAlignment="1">
      <alignment horizontal="center" vertical="center"/>
    </xf>
    <xf numFmtId="0" fontId="43" fillId="0" borderId="0" xfId="66" applyFont="1" applyAlignment="1">
      <alignment horizontal="center" vertical="center"/>
      <protection/>
    </xf>
    <xf numFmtId="38" fontId="47" fillId="0" borderId="0" xfId="49" applyFont="1" applyFill="1" applyAlignment="1">
      <alignment horizontal="center" vertical="center"/>
    </xf>
    <xf numFmtId="38" fontId="22" fillId="0" borderId="270" xfId="49" applyFont="1" applyFill="1" applyBorder="1" applyAlignment="1">
      <alignment horizontal="center" vertical="center"/>
    </xf>
    <xf numFmtId="38" fontId="22" fillId="0" borderId="176" xfId="49" applyFont="1" applyFill="1" applyBorder="1" applyAlignment="1">
      <alignment horizontal="center" vertical="center"/>
    </xf>
    <xf numFmtId="38" fontId="47" fillId="0" borderId="0" xfId="51" applyFont="1" applyFill="1" applyAlignment="1">
      <alignment horizontal="center" vertical="center"/>
    </xf>
    <xf numFmtId="38" fontId="22" fillId="0" borderId="270" xfId="51" applyFont="1" applyFill="1" applyBorder="1" applyAlignment="1">
      <alignment horizontal="center" vertical="center"/>
    </xf>
    <xf numFmtId="38" fontId="22" fillId="0" borderId="176" xfId="51" applyFont="1" applyFill="1" applyBorder="1" applyAlignment="1">
      <alignment horizontal="center" vertical="center"/>
    </xf>
    <xf numFmtId="38" fontId="39" fillId="0" borderId="144" xfId="51" applyFont="1" applyFill="1" applyBorder="1" applyAlignment="1">
      <alignment vertical="center"/>
    </xf>
    <xf numFmtId="38" fontId="39" fillId="0" borderId="155" xfId="51" applyFont="1" applyFill="1" applyBorder="1" applyAlignment="1">
      <alignment vertical="center"/>
    </xf>
    <xf numFmtId="38" fontId="39" fillId="0" borderId="164" xfId="51" applyFont="1" applyFill="1" applyBorder="1" applyAlignment="1">
      <alignment vertical="center" shrinkToFit="1"/>
    </xf>
    <xf numFmtId="38" fontId="39" fillId="0" borderId="165" xfId="51" applyFont="1" applyFill="1" applyBorder="1" applyAlignment="1">
      <alignment vertical="center" shrinkToFit="1"/>
    </xf>
    <xf numFmtId="38" fontId="39" fillId="0" borderId="144" xfId="51" applyFont="1" applyFill="1" applyBorder="1" applyAlignment="1">
      <alignment vertical="center" shrinkToFit="1"/>
    </xf>
    <xf numFmtId="38" fontId="39" fillId="0" borderId="155" xfId="51" applyFont="1" applyFill="1" applyBorder="1" applyAlignment="1">
      <alignment vertical="center" shrinkToFit="1"/>
    </xf>
    <xf numFmtId="38" fontId="75" fillId="0" borderId="0" xfId="51" applyFont="1" applyFill="1" applyAlignment="1">
      <alignment horizontal="center" vertical="center"/>
    </xf>
    <xf numFmtId="38" fontId="39" fillId="0" borderId="270" xfId="51" applyFont="1" applyFill="1" applyBorder="1" applyAlignment="1">
      <alignment horizontal="center" vertical="center"/>
    </xf>
    <xf numFmtId="38" fontId="39" fillId="0" borderId="176" xfId="51" applyFont="1" applyFill="1" applyBorder="1" applyAlignment="1">
      <alignment horizontal="center" vertical="center"/>
    </xf>
    <xf numFmtId="38" fontId="38" fillId="0" borderId="144" xfId="51" applyFont="1" applyFill="1" applyBorder="1" applyAlignment="1">
      <alignment vertical="center"/>
    </xf>
    <xf numFmtId="38" fontId="38" fillId="0" borderId="155" xfId="51" applyFont="1" applyFill="1" applyBorder="1" applyAlignment="1">
      <alignment vertical="center"/>
    </xf>
    <xf numFmtId="38" fontId="22" fillId="0" borderId="164" xfId="51" applyFont="1" applyFill="1" applyBorder="1" applyAlignment="1">
      <alignment vertical="center" shrinkToFit="1"/>
    </xf>
    <xf numFmtId="38" fontId="22" fillId="0" borderId="165" xfId="51" applyFont="1" applyFill="1" applyBorder="1" applyAlignment="1">
      <alignment vertical="center" shrinkToFit="1"/>
    </xf>
    <xf numFmtId="38" fontId="22" fillId="0" borderId="144" xfId="51" applyFont="1" applyFill="1" applyBorder="1" applyAlignment="1">
      <alignment vertical="center" shrinkToFit="1"/>
    </xf>
    <xf numFmtId="38" fontId="22" fillId="0" borderId="155" xfId="51" applyFont="1" applyFill="1" applyBorder="1" applyAlignment="1">
      <alignment vertical="center" shrinkToFit="1"/>
    </xf>
    <xf numFmtId="38" fontId="43" fillId="0" borderId="0" xfId="51" applyFont="1" applyFill="1" applyAlignment="1">
      <alignment horizontal="left" vertical="center"/>
    </xf>
    <xf numFmtId="38" fontId="38" fillId="0" borderId="270" xfId="51" applyFont="1" applyFill="1" applyBorder="1" applyAlignment="1">
      <alignment horizontal="center" vertical="center"/>
    </xf>
    <xf numFmtId="38" fontId="38" fillId="0" borderId="176" xfId="51" applyFont="1" applyFill="1" applyBorder="1" applyAlignment="1">
      <alignment horizontal="center" vertical="center"/>
    </xf>
    <xf numFmtId="0" fontId="0" fillId="0" borderId="267" xfId="0" applyBorder="1" applyAlignment="1">
      <alignment horizontal="center" vertical="center"/>
    </xf>
    <xf numFmtId="0" fontId="0" fillId="0" borderId="278" xfId="0" applyBorder="1" applyAlignment="1">
      <alignment horizontal="center" vertical="center"/>
    </xf>
    <xf numFmtId="0" fontId="0" fillId="0" borderId="279" xfId="0" applyBorder="1" applyAlignment="1">
      <alignment horizontal="right" vertical="center"/>
    </xf>
    <xf numFmtId="0" fontId="0" fillId="0" borderId="77" xfId="0" applyBorder="1" applyAlignment="1">
      <alignment horizontal="right" vertical="center"/>
    </xf>
    <xf numFmtId="0" fontId="0" fillId="0" borderId="178" xfId="0" applyBorder="1" applyAlignment="1">
      <alignment horizontal="center" vertical="center"/>
    </xf>
    <xf numFmtId="0" fontId="0" fillId="0" borderId="180" xfId="0" applyBorder="1" applyAlignment="1">
      <alignment horizontal="center" vertical="center"/>
    </xf>
    <xf numFmtId="0" fontId="0" fillId="0" borderId="280" xfId="0" applyBorder="1" applyAlignment="1">
      <alignment horizontal="right" vertical="center"/>
    </xf>
    <xf numFmtId="186" fontId="33" fillId="0" borderId="0" xfId="67" applyNumberFormat="1" applyFont="1" applyFill="1" applyAlignment="1">
      <alignment horizontal="right"/>
      <protection/>
    </xf>
    <xf numFmtId="0" fontId="52" fillId="0" borderId="0" xfId="0" applyFont="1" applyBorder="1" applyAlignment="1">
      <alignment horizontal="center" vertical="center"/>
    </xf>
    <xf numFmtId="0" fontId="0" fillId="0" borderId="162" xfId="0" applyBorder="1" applyAlignment="1">
      <alignment horizontal="center" vertical="center"/>
    </xf>
    <xf numFmtId="0" fontId="0" fillId="0" borderId="122" xfId="0" applyBorder="1" applyAlignment="1">
      <alignment horizontal="center" vertical="center"/>
    </xf>
    <xf numFmtId="0" fontId="0" fillId="0" borderId="270" xfId="0" applyBorder="1" applyAlignment="1">
      <alignment horizontal="center" vertical="center"/>
    </xf>
    <xf numFmtId="0" fontId="0" fillId="0" borderId="146" xfId="0" applyBorder="1" applyAlignment="1">
      <alignment horizontal="center" vertical="center"/>
    </xf>
    <xf numFmtId="0" fontId="0" fillId="0" borderId="176" xfId="0" applyBorder="1" applyAlignment="1">
      <alignment horizontal="center" vertical="center"/>
    </xf>
    <xf numFmtId="0" fontId="0" fillId="0" borderId="148" xfId="0" applyBorder="1" applyAlignment="1">
      <alignment horizontal="center" vertical="center"/>
    </xf>
    <xf numFmtId="0" fontId="0" fillId="0" borderId="150" xfId="0" applyBorder="1" applyAlignment="1">
      <alignment horizontal="center" vertical="center"/>
    </xf>
    <xf numFmtId="0" fontId="0" fillId="0" borderId="149" xfId="0" applyBorder="1" applyAlignment="1">
      <alignment horizontal="center" vertical="center"/>
    </xf>
    <xf numFmtId="0" fontId="138" fillId="31" borderId="12" xfId="0" applyFont="1" applyFill="1" applyBorder="1" applyAlignment="1">
      <alignment horizontal="center" vertical="center"/>
    </xf>
    <xf numFmtId="0" fontId="138" fillId="31" borderId="91" xfId="0" applyFont="1" applyFill="1" applyBorder="1" applyAlignment="1">
      <alignment horizontal="center" vertical="center"/>
    </xf>
    <xf numFmtId="0" fontId="0" fillId="31" borderId="56" xfId="0" applyFill="1" applyBorder="1" applyAlignment="1">
      <alignment horizontal="center" vertical="center"/>
    </xf>
    <xf numFmtId="0" fontId="138" fillId="0" borderId="13" xfId="0" applyFont="1" applyBorder="1" applyAlignment="1">
      <alignment horizontal="center" vertical="center"/>
    </xf>
    <xf numFmtId="0" fontId="138" fillId="31" borderId="12" xfId="0" applyFont="1" applyFill="1" applyBorder="1" applyAlignment="1">
      <alignment horizontal="center" vertical="center" shrinkToFit="1"/>
    </xf>
    <xf numFmtId="0" fontId="138" fillId="31" borderId="91" xfId="0" applyFont="1" applyFill="1" applyBorder="1" applyAlignment="1">
      <alignment horizontal="center" vertical="center" shrinkToFit="1"/>
    </xf>
    <xf numFmtId="0" fontId="0" fillId="0" borderId="135" xfId="0" applyBorder="1" applyAlignment="1">
      <alignment horizontal="center" vertical="center" shrinkToFit="1"/>
    </xf>
    <xf numFmtId="0" fontId="138" fillId="31" borderId="263" xfId="0" applyFont="1" applyFill="1" applyBorder="1" applyAlignment="1">
      <alignment horizontal="center" vertical="center" shrinkToFit="1"/>
    </xf>
    <xf numFmtId="0" fontId="0" fillId="0" borderId="265" xfId="0" applyBorder="1" applyAlignment="1">
      <alignment horizontal="center" vertical="center" shrinkToFit="1"/>
    </xf>
    <xf numFmtId="0" fontId="138" fillId="0" borderId="12" xfId="0" applyFont="1" applyBorder="1" applyAlignment="1">
      <alignment horizontal="center" vertical="center"/>
    </xf>
    <xf numFmtId="0" fontId="138" fillId="0" borderId="91" xfId="0" applyFont="1" applyBorder="1" applyAlignment="1">
      <alignment horizontal="center" vertical="center"/>
    </xf>
    <xf numFmtId="194" fontId="138" fillId="27" borderId="12" xfId="0" applyNumberFormat="1" applyFont="1" applyFill="1" applyBorder="1" applyAlignment="1">
      <alignment horizontal="right" vertical="center" indent="2"/>
    </xf>
    <xf numFmtId="0" fontId="0" fillId="27" borderId="135" xfId="0" applyFill="1" applyBorder="1" applyAlignment="1">
      <alignment horizontal="right" vertical="center" indent="2"/>
    </xf>
    <xf numFmtId="194" fontId="159" fillId="0" borderId="267" xfId="0" applyNumberFormat="1" applyFont="1" applyBorder="1" applyAlignment="1">
      <alignment horizontal="right" vertical="center" indent="2"/>
    </xf>
    <xf numFmtId="194" fontId="160" fillId="0" borderId="278" xfId="0" applyNumberFormat="1" applyFont="1" applyBorder="1" applyAlignment="1">
      <alignment horizontal="right" vertical="center" indent="2"/>
    </xf>
    <xf numFmtId="0" fontId="149" fillId="31" borderId="270" xfId="0" applyFont="1" applyFill="1" applyBorder="1" applyAlignment="1">
      <alignment horizontal="center" vertical="center" wrapText="1"/>
    </xf>
    <xf numFmtId="0" fontId="149" fillId="31" borderId="146" xfId="0" applyFont="1" applyFill="1" applyBorder="1" applyAlignment="1">
      <alignment horizontal="center" vertical="center" wrapText="1"/>
    </xf>
    <xf numFmtId="0" fontId="161" fillId="0" borderId="176" xfId="0" applyFont="1" applyBorder="1" applyAlignment="1">
      <alignment vertical="center"/>
    </xf>
    <xf numFmtId="0" fontId="149" fillId="31" borderId="271" xfId="0" applyFont="1" applyFill="1" applyBorder="1" applyAlignment="1">
      <alignment vertical="center"/>
    </xf>
    <xf numFmtId="0" fontId="149" fillId="31" borderId="61" xfId="0" applyFont="1" applyFill="1" applyBorder="1" applyAlignment="1">
      <alignment vertical="center"/>
    </xf>
    <xf numFmtId="0" fontId="161" fillId="0" borderId="131" xfId="0" applyFont="1" applyBorder="1" applyAlignment="1">
      <alignment vertical="center"/>
    </xf>
    <xf numFmtId="0" fontId="138" fillId="31" borderId="56" xfId="0" applyFont="1" applyFill="1" applyBorder="1" applyAlignment="1">
      <alignment horizontal="center" vertical="center"/>
    </xf>
    <xf numFmtId="0" fontId="138" fillId="31" borderId="13" xfId="0" applyFont="1" applyFill="1" applyBorder="1" applyAlignment="1">
      <alignment horizontal="center" vertical="center"/>
    </xf>
    <xf numFmtId="0" fontId="138" fillId="31" borderId="17" xfId="0" applyFont="1" applyFill="1" applyBorder="1" applyAlignment="1">
      <alignment vertical="center" wrapText="1"/>
    </xf>
    <xf numFmtId="0" fontId="0" fillId="31" borderId="22" xfId="0" applyFill="1" applyBorder="1" applyAlignment="1">
      <alignment vertical="center" wrapText="1"/>
    </xf>
    <xf numFmtId="194" fontId="138" fillId="0" borderId="21" xfId="0" applyNumberFormat="1" applyFont="1" applyBorder="1" applyAlignment="1">
      <alignment vertical="center" shrinkToFit="1"/>
    </xf>
    <xf numFmtId="0" fontId="0" fillId="0" borderId="17" xfId="0" applyBorder="1" applyAlignment="1">
      <alignment vertical="center" shrinkToFit="1"/>
    </xf>
    <xf numFmtId="0" fontId="0" fillId="0" borderId="22" xfId="0" applyBorder="1" applyAlignment="1">
      <alignment vertical="center" shrinkToFit="1"/>
    </xf>
    <xf numFmtId="0" fontId="138" fillId="31" borderId="28" xfId="0" applyFont="1" applyFill="1" applyBorder="1" applyAlignment="1">
      <alignment vertical="center" wrapText="1"/>
    </xf>
    <xf numFmtId="0" fontId="0" fillId="31" borderId="29" xfId="0" applyFill="1" applyBorder="1" applyAlignment="1">
      <alignment vertical="center" wrapText="1"/>
    </xf>
    <xf numFmtId="194" fontId="138" fillId="0" borderId="27" xfId="0" applyNumberFormat="1" applyFont="1"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138" fillId="31" borderId="281" xfId="0" applyFont="1" applyFill="1" applyBorder="1" applyAlignment="1">
      <alignment horizontal="center" vertical="center" wrapText="1"/>
    </xf>
    <xf numFmtId="0" fontId="0" fillId="0" borderId="59" xfId="0" applyBorder="1" applyAlignment="1">
      <alignment horizontal="center" vertical="center" wrapText="1"/>
    </xf>
    <xf numFmtId="194" fontId="138" fillId="0" borderId="59" xfId="0" applyNumberFormat="1" applyFont="1" applyBorder="1" applyAlignment="1">
      <alignment vertical="center" shrinkToFit="1"/>
    </xf>
    <xf numFmtId="0" fontId="0" fillId="0" borderId="59" xfId="0" applyBorder="1" applyAlignment="1">
      <alignment vertical="center" shrinkToFit="1"/>
    </xf>
    <xf numFmtId="0" fontId="149" fillId="31" borderId="162" xfId="0" applyFont="1" applyFill="1" applyBorder="1" applyAlignment="1">
      <alignment horizontal="center" vertical="center" wrapText="1"/>
    </xf>
    <xf numFmtId="0" fontId="149" fillId="31" borderId="221" xfId="0" applyFont="1" applyFill="1" applyBorder="1" applyAlignment="1">
      <alignment horizontal="center" vertical="center" wrapText="1"/>
    </xf>
    <xf numFmtId="0" fontId="161" fillId="31" borderId="169" xfId="0" applyFont="1" applyFill="1" applyBorder="1" applyAlignment="1">
      <alignment horizontal="center" vertical="center" wrapText="1"/>
    </xf>
    <xf numFmtId="194" fontId="159" fillId="0" borderId="221" xfId="0" applyNumberFormat="1" applyFont="1" applyBorder="1" applyAlignment="1">
      <alignment horizontal="right" vertical="center" indent="2"/>
    </xf>
    <xf numFmtId="194" fontId="160" fillId="0" borderId="122" xfId="0" applyNumberFormat="1" applyFont="1" applyBorder="1" applyAlignment="1">
      <alignment horizontal="right" vertical="center" indent="2"/>
    </xf>
    <xf numFmtId="0" fontId="0" fillId="0" borderId="12" xfId="0" applyBorder="1" applyAlignment="1">
      <alignment vertical="center"/>
    </xf>
    <xf numFmtId="0" fontId="161" fillId="0" borderId="169" xfId="0" applyFont="1" applyBorder="1" applyAlignment="1">
      <alignment horizontal="center" vertical="center" wrapText="1"/>
    </xf>
    <xf numFmtId="194" fontId="159" fillId="27" borderId="178" xfId="0" applyNumberFormat="1" applyFont="1" applyFill="1" applyBorder="1" applyAlignment="1">
      <alignment horizontal="center" vertical="center"/>
    </xf>
    <xf numFmtId="194" fontId="159" fillId="27" borderId="120" xfId="0" applyNumberFormat="1" applyFont="1" applyFill="1" applyBorder="1" applyAlignment="1">
      <alignment horizontal="center" vertical="center"/>
    </xf>
    <xf numFmtId="0" fontId="160" fillId="27" borderId="180" xfId="0" applyFont="1" applyFill="1" applyBorder="1" applyAlignment="1">
      <alignment horizontal="center" vertical="center"/>
    </xf>
    <xf numFmtId="0" fontId="159" fillId="27" borderId="170" xfId="0" applyFont="1" applyFill="1" applyBorder="1" applyAlignment="1">
      <alignment horizontal="center" vertical="center"/>
    </xf>
    <xf numFmtId="0" fontId="159" fillId="27" borderId="0" xfId="0" applyFont="1" applyFill="1" applyBorder="1" applyAlignment="1">
      <alignment horizontal="center" vertical="center"/>
    </xf>
    <xf numFmtId="0" fontId="160" fillId="27" borderId="121" xfId="0" applyFont="1" applyFill="1" applyBorder="1" applyAlignment="1">
      <alignment horizontal="center" vertical="center"/>
    </xf>
    <xf numFmtId="0" fontId="160" fillId="27" borderId="148" xfId="0" applyFont="1" applyFill="1" applyBorder="1" applyAlignment="1">
      <alignment horizontal="center" vertical="center"/>
    </xf>
    <xf numFmtId="0" fontId="160" fillId="27" borderId="150" xfId="0" applyFont="1" applyFill="1" applyBorder="1" applyAlignment="1">
      <alignment horizontal="center" vertical="center"/>
    </xf>
    <xf numFmtId="0" fontId="160" fillId="27" borderId="149" xfId="0" applyFont="1" applyFill="1" applyBorder="1" applyAlignment="1">
      <alignment horizontal="center" vertical="center"/>
    </xf>
    <xf numFmtId="0" fontId="138" fillId="31" borderId="218" xfId="0" applyFont="1" applyFill="1" applyBorder="1" applyAlignment="1">
      <alignment vertical="center"/>
    </xf>
    <xf numFmtId="0" fontId="0" fillId="31" borderId="35" xfId="0" applyFill="1" applyBorder="1" applyAlignment="1">
      <alignment vertical="center"/>
    </xf>
    <xf numFmtId="194" fontId="138" fillId="0" borderId="240" xfId="0" applyNumberFormat="1" applyFont="1" applyBorder="1" applyAlignment="1">
      <alignment vertical="center" shrinkToFit="1"/>
    </xf>
    <xf numFmtId="0" fontId="0" fillId="0" borderId="218" xfId="0" applyBorder="1" applyAlignment="1">
      <alignment vertical="center" shrinkToFit="1"/>
    </xf>
    <xf numFmtId="0" fontId="0" fillId="0" borderId="35" xfId="0" applyBorder="1" applyAlignment="1">
      <alignment vertical="center" shrinkToFit="1"/>
    </xf>
    <xf numFmtId="0" fontId="138" fillId="31" borderId="17" xfId="0" applyFont="1" applyFill="1" applyBorder="1" applyAlignment="1">
      <alignment vertical="center"/>
    </xf>
    <xf numFmtId="0" fontId="0" fillId="31" borderId="22" xfId="0" applyFill="1" applyBorder="1" applyAlignment="1">
      <alignment vertical="center"/>
    </xf>
    <xf numFmtId="0" fontId="137" fillId="0" borderId="120" xfId="0" applyFont="1" applyBorder="1" applyAlignment="1">
      <alignment horizontal="left" vertical="center" indent="1" shrinkToFit="1"/>
    </xf>
    <xf numFmtId="0" fontId="137" fillId="0" borderId="120" xfId="0" applyFont="1" applyBorder="1" applyAlignment="1">
      <alignment horizontal="left" vertical="center" indent="1"/>
    </xf>
    <xf numFmtId="0" fontId="138" fillId="31" borderId="10" xfId="0" applyFont="1" applyFill="1" applyBorder="1" applyAlignment="1">
      <alignment horizontal="center" vertical="center"/>
    </xf>
    <xf numFmtId="0" fontId="138" fillId="31" borderId="15" xfId="0" applyFont="1" applyFill="1" applyBorder="1" applyAlignment="1">
      <alignment horizontal="center" vertical="center"/>
    </xf>
    <xf numFmtId="0" fontId="0" fillId="0" borderId="32" xfId="0" applyBorder="1" applyAlignment="1">
      <alignment horizontal="center" vertical="center"/>
    </xf>
    <xf numFmtId="0" fontId="0" fillId="31" borderId="13" xfId="0" applyFill="1" applyBorder="1" applyAlignment="1">
      <alignment horizontal="center" vertical="center"/>
    </xf>
    <xf numFmtId="0" fontId="138" fillId="31" borderId="15" xfId="0" applyFont="1" applyFill="1" applyBorder="1" applyAlignment="1">
      <alignment vertical="center" textRotation="255"/>
    </xf>
    <xf numFmtId="0" fontId="138" fillId="31" borderId="26" xfId="0" applyFont="1" applyFill="1" applyBorder="1" applyAlignment="1">
      <alignment vertical="center" textRotation="255"/>
    </xf>
    <xf numFmtId="0" fontId="138" fillId="31" borderId="32" xfId="0" applyFont="1" applyFill="1" applyBorder="1" applyAlignment="1">
      <alignment vertical="center" textRotation="255"/>
    </xf>
    <xf numFmtId="0" fontId="138" fillId="31" borderId="15" xfId="0" applyFont="1" applyFill="1" applyBorder="1" applyAlignment="1">
      <alignment horizontal="center" vertical="center" wrapText="1"/>
    </xf>
    <xf numFmtId="0" fontId="138" fillId="31" borderId="26" xfId="0" applyFont="1" applyFill="1" applyBorder="1" applyAlignment="1">
      <alignment horizontal="center" vertical="center" wrapText="1"/>
    </xf>
    <xf numFmtId="0" fontId="138" fillId="31" borderId="32" xfId="0" applyFont="1" applyFill="1" applyBorder="1" applyAlignment="1">
      <alignment horizontal="center" vertical="center" wrapText="1"/>
    </xf>
    <xf numFmtId="0" fontId="138" fillId="31" borderId="12" xfId="0" applyFont="1" applyFill="1" applyBorder="1" applyAlignment="1">
      <alignment horizontal="left" vertical="center" wrapText="1" indent="1"/>
    </xf>
    <xf numFmtId="0" fontId="138" fillId="31" borderId="56" xfId="0" applyFont="1" applyFill="1" applyBorder="1" applyAlignment="1">
      <alignment horizontal="left" vertical="center" wrapText="1" indent="1"/>
    </xf>
    <xf numFmtId="0" fontId="138" fillId="0" borderId="13" xfId="0" applyFont="1" applyBorder="1" applyAlignment="1">
      <alignment vertical="center"/>
    </xf>
    <xf numFmtId="0" fontId="138" fillId="31" borderId="12" xfId="0" applyFont="1" applyFill="1" applyBorder="1" applyAlignment="1">
      <alignment horizontal="left" vertical="center" indent="1"/>
    </xf>
    <xf numFmtId="0" fontId="138" fillId="31" borderId="56" xfId="0" applyFont="1" applyFill="1" applyBorder="1" applyAlignment="1">
      <alignment horizontal="left" vertical="center" indent="1"/>
    </xf>
    <xf numFmtId="0" fontId="138" fillId="31" borderId="15" xfId="0" applyFont="1" applyFill="1" applyBorder="1" applyAlignment="1">
      <alignment horizontal="center" vertical="center" shrinkToFit="1"/>
    </xf>
    <xf numFmtId="0" fontId="138" fillId="31" borderId="32" xfId="0" applyFont="1" applyFill="1" applyBorder="1" applyAlignment="1">
      <alignment horizontal="center" vertical="center" shrinkToFit="1"/>
    </xf>
    <xf numFmtId="0" fontId="138" fillId="31" borderId="32" xfId="0" applyFont="1" applyFill="1" applyBorder="1" applyAlignment="1">
      <alignment horizontal="center" vertical="center" textRotation="255"/>
    </xf>
    <xf numFmtId="0" fontId="138" fillId="31" borderId="13" xfId="0" applyFont="1" applyFill="1" applyBorder="1" applyAlignment="1">
      <alignment horizontal="center" vertical="center" textRotation="255"/>
    </xf>
    <xf numFmtId="0" fontId="138" fillId="31" borderId="72" xfId="0" applyFont="1" applyFill="1" applyBorder="1" applyAlignment="1">
      <alignment horizontal="left" vertical="center" indent="1"/>
    </xf>
    <xf numFmtId="0" fontId="138" fillId="0" borderId="61" xfId="0" applyFont="1" applyBorder="1" applyAlignment="1">
      <alignment horizontal="left" vertical="center" indent="1"/>
    </xf>
    <xf numFmtId="0" fontId="138" fillId="0" borderId="33" xfId="0" applyFont="1" applyBorder="1" applyAlignment="1">
      <alignment horizontal="left" vertical="center" indent="1"/>
    </xf>
    <xf numFmtId="194" fontId="0" fillId="0" borderId="32" xfId="0" applyNumberFormat="1" applyBorder="1" applyAlignment="1">
      <alignment vertical="center"/>
    </xf>
    <xf numFmtId="0" fontId="0" fillId="0" borderId="32" xfId="0" applyBorder="1" applyAlignment="1">
      <alignment vertical="center"/>
    </xf>
    <xf numFmtId="0" fontId="138" fillId="0" borderId="91" xfId="0" applyFont="1" applyBorder="1" applyAlignment="1">
      <alignment horizontal="left" vertical="center" indent="1"/>
    </xf>
    <xf numFmtId="0" fontId="138" fillId="0" borderId="56" xfId="0" applyFont="1" applyBorder="1" applyAlignment="1">
      <alignment horizontal="left" vertical="center" indent="1"/>
    </xf>
    <xf numFmtId="194" fontId="0" fillId="0" borderId="13" xfId="0" applyNumberFormat="1" applyBorder="1" applyAlignment="1">
      <alignment vertical="center"/>
    </xf>
    <xf numFmtId="0" fontId="138" fillId="31" borderId="63" xfId="0" applyFont="1" applyFill="1" applyBorder="1" applyAlignment="1">
      <alignment horizontal="left" vertical="center" indent="1"/>
    </xf>
    <xf numFmtId="0" fontId="138" fillId="0" borderId="258" xfId="0" applyFont="1" applyBorder="1" applyAlignment="1">
      <alignment horizontal="left" vertical="center" indent="1"/>
    </xf>
    <xf numFmtId="0" fontId="138" fillId="0" borderId="57" xfId="0" applyFont="1" applyBorder="1" applyAlignment="1">
      <alignment horizontal="left" vertical="center" indent="1"/>
    </xf>
    <xf numFmtId="194" fontId="0" fillId="0" borderId="15" xfId="0" applyNumberFormat="1" applyBorder="1" applyAlignment="1">
      <alignment vertical="center"/>
    </xf>
    <xf numFmtId="0" fontId="0" fillId="0" borderId="15" xfId="0" applyBorder="1" applyAlignment="1">
      <alignment vertical="center"/>
    </xf>
    <xf numFmtId="0" fontId="0" fillId="31" borderId="255" xfId="0" applyFill="1" applyBorder="1" applyAlignment="1">
      <alignment horizontal="center" vertical="center"/>
    </xf>
    <xf numFmtId="0" fontId="0" fillId="0" borderId="94" xfId="0" applyBorder="1" applyAlignment="1">
      <alignment horizontal="center" vertical="center"/>
    </xf>
    <xf numFmtId="0" fontId="0" fillId="0" borderId="53" xfId="0" applyBorder="1" applyAlignment="1">
      <alignment horizontal="center" vertical="center"/>
    </xf>
    <xf numFmtId="194" fontId="0" fillId="0" borderId="59" xfId="0" applyNumberFormat="1" applyBorder="1" applyAlignment="1">
      <alignment vertical="center"/>
    </xf>
    <xf numFmtId="0" fontId="0" fillId="0" borderId="59" xfId="0" applyBorder="1" applyAlignment="1">
      <alignment vertical="center"/>
    </xf>
    <xf numFmtId="0" fontId="138" fillId="0" borderId="32" xfId="0" applyFont="1" applyBorder="1" applyAlignment="1">
      <alignment vertical="center" wrapText="1"/>
    </xf>
    <xf numFmtId="0" fontId="0" fillId="0" borderId="32" xfId="0" applyBorder="1" applyAlignment="1">
      <alignment vertical="center" wrapText="1"/>
    </xf>
    <xf numFmtId="0" fontId="138" fillId="31" borderId="12" xfId="0" applyFont="1" applyFill="1" applyBorder="1" applyAlignment="1">
      <alignment horizontal="center" vertical="center" wrapText="1"/>
    </xf>
    <xf numFmtId="194" fontId="138" fillId="0" borderId="91" xfId="0" applyNumberFormat="1" applyFont="1" applyBorder="1" applyAlignment="1">
      <alignment horizontal="right" vertical="center" indent="2"/>
    </xf>
    <xf numFmtId="194" fontId="0" fillId="0" borderId="91" xfId="0" applyNumberFormat="1" applyBorder="1" applyAlignment="1">
      <alignment horizontal="right" vertical="center" indent="2"/>
    </xf>
    <xf numFmtId="0" fontId="161" fillId="0" borderId="169" xfId="0"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1_3yoshiki" xfId="66"/>
    <cellStyle name="標準_③【様式一覧】大田区様式一覧別冊20111227" xfId="67"/>
    <cellStyle name="標準_99.7.13　様式５の２" xfId="68"/>
    <cellStyle name="標準_99.7.13　様式５の２_特定申請書" xfId="69"/>
    <cellStyle name="標準_役員・管理者・介支・苦情・収支" xfId="70"/>
    <cellStyle name="Followed Hyperlink" xfId="71"/>
    <cellStyle name="良い" xfId="72"/>
  </cellStyles>
  <dxfs count="5">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65</xdr:row>
      <xdr:rowOff>95250</xdr:rowOff>
    </xdr:from>
    <xdr:to>
      <xdr:col>8</xdr:col>
      <xdr:colOff>1304925</xdr:colOff>
      <xdr:row>67</xdr:row>
      <xdr:rowOff>0</xdr:rowOff>
    </xdr:to>
    <xdr:sp>
      <xdr:nvSpPr>
        <xdr:cNvPr id="1" name="Text Box 1"/>
        <xdr:cNvSpPr txBox="1">
          <a:spLocks noChangeArrowheads="1"/>
        </xdr:cNvSpPr>
      </xdr:nvSpPr>
      <xdr:spPr>
        <a:xfrm>
          <a:off x="5038725" y="9058275"/>
          <a:ext cx="1285875" cy="4572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　合築の場合には、他事業の専用面積を記入する。</a:t>
          </a:r>
        </a:p>
      </xdr:txBody>
    </xdr:sp>
    <xdr:clientData/>
  </xdr:twoCellAnchor>
  <xdr:twoCellAnchor>
    <xdr:from>
      <xdr:col>8</xdr:col>
      <xdr:colOff>19050</xdr:colOff>
      <xdr:row>67</xdr:row>
      <xdr:rowOff>95250</xdr:rowOff>
    </xdr:from>
    <xdr:to>
      <xdr:col>8</xdr:col>
      <xdr:colOff>1304925</xdr:colOff>
      <xdr:row>68</xdr:row>
      <xdr:rowOff>266700</xdr:rowOff>
    </xdr:to>
    <xdr:sp>
      <xdr:nvSpPr>
        <xdr:cNvPr id="2" name="Text Box 2"/>
        <xdr:cNvSpPr txBox="1">
          <a:spLocks noChangeArrowheads="1"/>
        </xdr:cNvSpPr>
      </xdr:nvSpPr>
      <xdr:spPr>
        <a:xfrm>
          <a:off x="5038725" y="9610725"/>
          <a:ext cx="12858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　合築施設で他事業との共用施設がある場合に記入する。</a:t>
          </a:r>
        </a:p>
      </xdr:txBody>
    </xdr:sp>
    <xdr:clientData/>
  </xdr:twoCellAnchor>
  <xdr:twoCellAnchor>
    <xdr:from>
      <xdr:col>8</xdr:col>
      <xdr:colOff>19050</xdr:colOff>
      <xdr:row>7</xdr:row>
      <xdr:rowOff>114300</xdr:rowOff>
    </xdr:from>
    <xdr:to>
      <xdr:col>8</xdr:col>
      <xdr:colOff>1295400</xdr:colOff>
      <xdr:row>15</xdr:row>
      <xdr:rowOff>114300</xdr:rowOff>
    </xdr:to>
    <xdr:sp>
      <xdr:nvSpPr>
        <xdr:cNvPr id="3" name="Text Box 3"/>
        <xdr:cNvSpPr txBox="1">
          <a:spLocks noChangeArrowheads="1"/>
        </xdr:cNvSpPr>
      </xdr:nvSpPr>
      <xdr:spPr>
        <a:xfrm>
          <a:off x="5038725" y="981075"/>
          <a:ext cx="1276350" cy="990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居室面積は居室ごとに、上段に芯々面積、下段に内法面積を記入すること。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内法面積は（　）書きで記入する。</a:t>
          </a:r>
        </a:p>
      </xdr:txBody>
    </xdr:sp>
    <xdr:clientData/>
  </xdr:twoCellAnchor>
  <xdr:twoCellAnchor>
    <xdr:from>
      <xdr:col>9</xdr:col>
      <xdr:colOff>609600</xdr:colOff>
      <xdr:row>63</xdr:row>
      <xdr:rowOff>142875</xdr:rowOff>
    </xdr:from>
    <xdr:to>
      <xdr:col>15</xdr:col>
      <xdr:colOff>295275</xdr:colOff>
      <xdr:row>71</xdr:row>
      <xdr:rowOff>19050</xdr:rowOff>
    </xdr:to>
    <xdr:sp>
      <xdr:nvSpPr>
        <xdr:cNvPr id="4" name="AutoShape 6"/>
        <xdr:cNvSpPr>
          <a:spLocks/>
        </xdr:cNvSpPr>
      </xdr:nvSpPr>
      <xdr:spPr>
        <a:xfrm>
          <a:off x="6943725" y="8743950"/>
          <a:ext cx="3800475" cy="16954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「都市型軽費老人ホーム専用面積　計」欄より下は、併設事業がある場合のみ、その種類と各階における専用面積を記入すること（セルが足りない場合は追加してください。）。</a:t>
          </a:r>
          <a:r>
            <a:rPr lang="en-US" cap="none" sz="1000" b="0" i="0" u="none" baseline="0">
              <a:solidFill>
                <a:srgbClr val="000000"/>
              </a:solidFill>
            </a:rPr>
            <a:t>
</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屋外設備（駐輪場やゴミ置き場等）についての記載は不要</a:t>
          </a:r>
          <a:r>
            <a:rPr lang="en-US" cap="none" sz="1000" b="1" i="0" u="none" baseline="0">
              <a:solidFill>
                <a:srgbClr val="FF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２「共用面積　計」欄には、併設事業がある場合に、共用している部分の面積について階ごとに入力すること　（併設事業がある場合は、「（別紙）共用面積」表も作成すること。）。</a:t>
          </a:r>
        </a:p>
      </xdr:txBody>
    </xdr:sp>
    <xdr:clientData/>
  </xdr:twoCellAnchor>
  <xdr:twoCellAnchor>
    <xdr:from>
      <xdr:col>9</xdr:col>
      <xdr:colOff>38100</xdr:colOff>
      <xdr:row>65</xdr:row>
      <xdr:rowOff>161925</xdr:rowOff>
    </xdr:from>
    <xdr:to>
      <xdr:col>9</xdr:col>
      <xdr:colOff>600075</xdr:colOff>
      <xdr:row>65</xdr:row>
      <xdr:rowOff>209550</xdr:rowOff>
    </xdr:to>
    <xdr:sp>
      <xdr:nvSpPr>
        <xdr:cNvPr id="5" name="直線コネクタ 5"/>
        <xdr:cNvSpPr>
          <a:spLocks/>
        </xdr:cNvSpPr>
      </xdr:nvSpPr>
      <xdr:spPr>
        <a:xfrm flipH="1">
          <a:off x="6372225" y="9124950"/>
          <a:ext cx="561975" cy="476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5</xdr:row>
      <xdr:rowOff>38100</xdr:rowOff>
    </xdr:from>
    <xdr:to>
      <xdr:col>10</xdr:col>
      <xdr:colOff>104775</xdr:colOff>
      <xdr:row>5</xdr:row>
      <xdr:rowOff>38100</xdr:rowOff>
    </xdr:to>
    <xdr:sp>
      <xdr:nvSpPr>
        <xdr:cNvPr id="6" name="直線コネクタ 6"/>
        <xdr:cNvSpPr>
          <a:spLocks/>
        </xdr:cNvSpPr>
      </xdr:nvSpPr>
      <xdr:spPr>
        <a:xfrm flipH="1">
          <a:off x="6419850" y="657225"/>
          <a:ext cx="704850"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xdr:row>
      <xdr:rowOff>114300</xdr:rowOff>
    </xdr:from>
    <xdr:to>
      <xdr:col>12</xdr:col>
      <xdr:colOff>523875</xdr:colOff>
      <xdr:row>10</xdr:row>
      <xdr:rowOff>19050</xdr:rowOff>
    </xdr:to>
    <xdr:sp>
      <xdr:nvSpPr>
        <xdr:cNvPr id="7" name="AutoShape 6"/>
        <xdr:cNvSpPr>
          <a:spLocks/>
        </xdr:cNvSpPr>
      </xdr:nvSpPr>
      <xdr:spPr>
        <a:xfrm>
          <a:off x="7105650" y="590550"/>
          <a:ext cx="1809750" cy="6667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居室のみ、上段に</a:t>
          </a:r>
          <a:r>
            <a:rPr lang="en-US" cap="none" sz="1000" b="0" i="0" u="none" baseline="0">
              <a:solidFill>
                <a:srgbClr val="000000"/>
              </a:solidFill>
              <a:latin typeface="ＭＳ Ｐゴシック"/>
              <a:ea typeface="ＭＳ Ｐゴシック"/>
              <a:cs typeface="ＭＳ Ｐゴシック"/>
            </a:rPr>
            <a:t>芯々</a:t>
          </a:r>
          <a:r>
            <a:rPr lang="en-US" cap="none" sz="1000" b="0" i="0" u="none" baseline="0">
              <a:solidFill>
                <a:srgbClr val="000000"/>
              </a:solidFill>
              <a:latin typeface="ＭＳ Ｐゴシック"/>
              <a:ea typeface="ＭＳ Ｐゴシック"/>
              <a:cs typeface="ＭＳ Ｐゴシック"/>
            </a:rPr>
            <a:t>面積、下段に内法面積を記入する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7</xdr:row>
      <xdr:rowOff>180975</xdr:rowOff>
    </xdr:from>
    <xdr:to>
      <xdr:col>7</xdr:col>
      <xdr:colOff>123825</xdr:colOff>
      <xdr:row>9</xdr:row>
      <xdr:rowOff>95250</xdr:rowOff>
    </xdr:to>
    <xdr:sp>
      <xdr:nvSpPr>
        <xdr:cNvPr id="1" name="AutoShape 6"/>
        <xdr:cNvSpPr>
          <a:spLocks/>
        </xdr:cNvSpPr>
      </xdr:nvSpPr>
      <xdr:spPr>
        <a:xfrm>
          <a:off x="4067175" y="2200275"/>
          <a:ext cx="3762375" cy="466725"/>
        </a:xfrm>
        <a:prstGeom prst="wedgeRoundRectCallout">
          <a:avLst>
            <a:gd name="adj1" fmla="val -40546"/>
            <a:gd name="adj2" fmla="val 12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事業開始月から</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ヶ月ごとに記載すること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日開設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日～翌年</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日までの</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年間</a:t>
          </a:r>
        </a:p>
      </xdr:txBody>
    </xdr:sp>
    <xdr:clientData/>
  </xdr:twoCellAnchor>
  <xdr:twoCellAnchor>
    <xdr:from>
      <xdr:col>3</xdr:col>
      <xdr:colOff>247650</xdr:colOff>
      <xdr:row>30</xdr:row>
      <xdr:rowOff>114300</xdr:rowOff>
    </xdr:from>
    <xdr:to>
      <xdr:col>5</xdr:col>
      <xdr:colOff>971550</xdr:colOff>
      <xdr:row>33</xdr:row>
      <xdr:rowOff>114300</xdr:rowOff>
    </xdr:to>
    <xdr:sp>
      <xdr:nvSpPr>
        <xdr:cNvPr id="2" name="AutoShape 6"/>
        <xdr:cNvSpPr>
          <a:spLocks/>
        </xdr:cNvSpPr>
      </xdr:nvSpPr>
      <xdr:spPr>
        <a:xfrm>
          <a:off x="3190875" y="8391525"/>
          <a:ext cx="3105150" cy="828675"/>
        </a:xfrm>
        <a:prstGeom prst="wedgeRoundRectCallout">
          <a:avLst>
            <a:gd name="adj1" fmla="val -26569"/>
            <a:gd name="adj2" fmla="val -3950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開設前に借入金の返済がある場合は、返済分をマイナスで計上すること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（例）開設前に</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万円返済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1,000,000</a:t>
          </a:r>
        </a:p>
      </xdr:txBody>
    </xdr:sp>
    <xdr:clientData/>
  </xdr:twoCellAnchor>
  <xdr:twoCellAnchor>
    <xdr:from>
      <xdr:col>2</xdr:col>
      <xdr:colOff>657225</xdr:colOff>
      <xdr:row>1</xdr:row>
      <xdr:rowOff>76200</xdr:rowOff>
    </xdr:from>
    <xdr:to>
      <xdr:col>3</xdr:col>
      <xdr:colOff>742950</xdr:colOff>
      <xdr:row>3</xdr:row>
      <xdr:rowOff>228600</xdr:rowOff>
    </xdr:to>
    <xdr:sp>
      <xdr:nvSpPr>
        <xdr:cNvPr id="3" name="AutoShape 9"/>
        <xdr:cNvSpPr>
          <a:spLocks/>
        </xdr:cNvSpPr>
      </xdr:nvSpPr>
      <xdr:spPr>
        <a:xfrm>
          <a:off x="1019175" y="542925"/>
          <a:ext cx="2667000" cy="600075"/>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借入金がある場合は、返済が完了するまでの全期間分のシートも作成すること</a:t>
          </a:r>
          <a:r>
            <a:rPr lang="en-US" cap="none" sz="1100" b="1"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152400</xdr:colOff>
      <xdr:row>13</xdr:row>
      <xdr:rowOff>219075</xdr:rowOff>
    </xdr:from>
    <xdr:to>
      <xdr:col>5</xdr:col>
      <xdr:colOff>1038225</xdr:colOff>
      <xdr:row>15</xdr:row>
      <xdr:rowOff>228600</xdr:rowOff>
    </xdr:to>
    <xdr:sp>
      <xdr:nvSpPr>
        <xdr:cNvPr id="4" name="AutoShape 6"/>
        <xdr:cNvSpPr>
          <a:spLocks/>
        </xdr:cNvSpPr>
      </xdr:nvSpPr>
      <xdr:spPr>
        <a:xfrm>
          <a:off x="3095625" y="3895725"/>
          <a:ext cx="3267075" cy="561975"/>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「借入金利息」や「借入金元金返済」欄の金額は、「借入金償還計画一覧」の内容と一致すること</a:t>
          </a:r>
        </a:p>
      </xdr:txBody>
    </xdr:sp>
    <xdr:clientData/>
  </xdr:twoCellAnchor>
  <xdr:twoCellAnchor>
    <xdr:from>
      <xdr:col>2</xdr:col>
      <xdr:colOff>1581150</xdr:colOff>
      <xdr:row>15</xdr:row>
      <xdr:rowOff>180975</xdr:rowOff>
    </xdr:from>
    <xdr:to>
      <xdr:col>3</xdr:col>
      <xdr:colOff>180975</xdr:colOff>
      <xdr:row>22</xdr:row>
      <xdr:rowOff>152400</xdr:rowOff>
    </xdr:to>
    <xdr:sp>
      <xdr:nvSpPr>
        <xdr:cNvPr id="5" name="直線コネクタ 5"/>
        <xdr:cNvSpPr>
          <a:spLocks/>
        </xdr:cNvSpPr>
      </xdr:nvSpPr>
      <xdr:spPr>
        <a:xfrm flipH="1">
          <a:off x="1943100" y="4410075"/>
          <a:ext cx="1181100" cy="19050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1857375</xdr:colOff>
      <xdr:row>15</xdr:row>
      <xdr:rowOff>123825</xdr:rowOff>
    </xdr:from>
    <xdr:to>
      <xdr:col>3</xdr:col>
      <xdr:colOff>152400</xdr:colOff>
      <xdr:row>15</xdr:row>
      <xdr:rowOff>123825</xdr:rowOff>
    </xdr:to>
    <xdr:sp>
      <xdr:nvSpPr>
        <xdr:cNvPr id="6" name="直線コネクタ 6"/>
        <xdr:cNvSpPr>
          <a:spLocks/>
        </xdr:cNvSpPr>
      </xdr:nvSpPr>
      <xdr:spPr>
        <a:xfrm flipH="1">
          <a:off x="2219325" y="4352925"/>
          <a:ext cx="876300"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5</xdr:row>
      <xdr:rowOff>161925</xdr:rowOff>
    </xdr:from>
    <xdr:to>
      <xdr:col>4</xdr:col>
      <xdr:colOff>457200</xdr:colOff>
      <xdr:row>7</xdr:row>
      <xdr:rowOff>180975</xdr:rowOff>
    </xdr:to>
    <xdr:sp>
      <xdr:nvSpPr>
        <xdr:cNvPr id="7" name="直線コネクタ 7"/>
        <xdr:cNvSpPr>
          <a:spLocks/>
        </xdr:cNvSpPr>
      </xdr:nvSpPr>
      <xdr:spPr>
        <a:xfrm flipH="1" flipV="1">
          <a:off x="3743325" y="1628775"/>
          <a:ext cx="847725" cy="5715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24</xdr:row>
      <xdr:rowOff>114300</xdr:rowOff>
    </xdr:from>
    <xdr:to>
      <xdr:col>3</xdr:col>
      <xdr:colOff>866775</xdr:colOff>
      <xdr:row>30</xdr:row>
      <xdr:rowOff>142875</xdr:rowOff>
    </xdr:to>
    <xdr:sp>
      <xdr:nvSpPr>
        <xdr:cNvPr id="8" name="直線コネクタ 8"/>
        <xdr:cNvSpPr>
          <a:spLocks/>
        </xdr:cNvSpPr>
      </xdr:nvSpPr>
      <xdr:spPr>
        <a:xfrm flipH="1" flipV="1">
          <a:off x="3105150" y="6829425"/>
          <a:ext cx="704850" cy="15906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0</xdr:row>
      <xdr:rowOff>38100</xdr:rowOff>
    </xdr:from>
    <xdr:to>
      <xdr:col>10</xdr:col>
      <xdr:colOff>47625</xdr:colOff>
      <xdr:row>0</xdr:row>
      <xdr:rowOff>390525</xdr:rowOff>
    </xdr:to>
    <xdr:sp>
      <xdr:nvSpPr>
        <xdr:cNvPr id="9" name="Rectangle 4"/>
        <xdr:cNvSpPr>
          <a:spLocks/>
        </xdr:cNvSpPr>
      </xdr:nvSpPr>
      <xdr:spPr>
        <a:xfrm>
          <a:off x="9048750" y="38100"/>
          <a:ext cx="2257425" cy="3524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600" b="0" i="0" u="none" baseline="0">
              <a:solidFill>
                <a:srgbClr val="000000"/>
              </a:solidFill>
            </a:rPr>
            <a:t>オーナー作成用</a:t>
          </a:r>
        </a:p>
      </xdr:txBody>
    </xdr:sp>
    <xdr:clientData/>
  </xdr:twoCellAnchor>
  <xdr:twoCellAnchor>
    <xdr:from>
      <xdr:col>8</xdr:col>
      <xdr:colOff>762000</xdr:colOff>
      <xdr:row>25</xdr:row>
      <xdr:rowOff>228600</xdr:rowOff>
    </xdr:from>
    <xdr:to>
      <xdr:col>9</xdr:col>
      <xdr:colOff>1066800</xdr:colOff>
      <xdr:row>28</xdr:row>
      <xdr:rowOff>19050</xdr:rowOff>
    </xdr:to>
    <xdr:sp>
      <xdr:nvSpPr>
        <xdr:cNvPr id="10" name="AutoShape 6"/>
        <xdr:cNvSpPr>
          <a:spLocks/>
        </xdr:cNvSpPr>
      </xdr:nvSpPr>
      <xdr:spPr>
        <a:xfrm>
          <a:off x="9658350" y="7219950"/>
          <a:ext cx="1485900" cy="571500"/>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積算見込の税率（％）も記載すること</a:t>
          </a:r>
        </a:p>
      </xdr:txBody>
    </xdr:sp>
    <xdr:clientData/>
  </xdr:twoCellAnchor>
  <xdr:twoCellAnchor>
    <xdr:from>
      <xdr:col>8</xdr:col>
      <xdr:colOff>533400</xdr:colOff>
      <xdr:row>20</xdr:row>
      <xdr:rowOff>209550</xdr:rowOff>
    </xdr:from>
    <xdr:to>
      <xdr:col>8</xdr:col>
      <xdr:colOff>971550</xdr:colOff>
      <xdr:row>25</xdr:row>
      <xdr:rowOff>228600</xdr:rowOff>
    </xdr:to>
    <xdr:sp>
      <xdr:nvSpPr>
        <xdr:cNvPr id="11" name="直線コネクタ 11"/>
        <xdr:cNvSpPr>
          <a:spLocks/>
        </xdr:cNvSpPr>
      </xdr:nvSpPr>
      <xdr:spPr>
        <a:xfrm flipH="1" flipV="1">
          <a:off x="9429750" y="5819775"/>
          <a:ext cx="438150" cy="14001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28</xdr:row>
      <xdr:rowOff>0</xdr:rowOff>
    </xdr:from>
    <xdr:to>
      <xdr:col>19</xdr:col>
      <xdr:colOff>1181100</xdr:colOff>
      <xdr:row>32</xdr:row>
      <xdr:rowOff>257175</xdr:rowOff>
    </xdr:to>
    <xdr:sp>
      <xdr:nvSpPr>
        <xdr:cNvPr id="1" name="AutoShape 7"/>
        <xdr:cNvSpPr>
          <a:spLocks/>
        </xdr:cNvSpPr>
      </xdr:nvSpPr>
      <xdr:spPr>
        <a:xfrm>
          <a:off x="16868775" y="8353425"/>
          <a:ext cx="1238250" cy="1362075"/>
        </a:xfrm>
        <a:prstGeom prst="roundRect">
          <a:avLst/>
        </a:prstGeom>
        <a:solidFill>
          <a:srgbClr val="FFFFFF"/>
        </a:solidFill>
        <a:ln w="9525" cmpd="sng">
          <a:solidFill>
            <a:srgbClr val="000000"/>
          </a:solidFill>
          <a:headEnd type="none"/>
          <a:tailEnd type="none"/>
        </a:ln>
      </xdr:spPr>
      <xdr:txBody>
        <a:bodyPr vertOverflow="clip" wrap="square" lIns="36576" tIns="22860" rIns="0" bIns="0" anchor="ctr"/>
        <a:p>
          <a:pPr algn="l">
            <a:defRPr/>
          </a:pPr>
          <a:r>
            <a:rPr lang="en-US" cap="none" sz="1600" b="0" i="0" u="none" baseline="0">
              <a:solidFill>
                <a:srgbClr val="000000"/>
              </a:solidFill>
              <a:latin typeface="ＭＳ Ｐゴシック"/>
              <a:ea typeface="ＭＳ Ｐゴシック"/>
              <a:cs typeface="ＭＳ Ｐゴシック"/>
            </a:rPr>
            <a:t>備考欄には、簡潔に内訳や積算根拠を記載すること。</a:t>
          </a:r>
        </a:p>
      </xdr:txBody>
    </xdr:sp>
    <xdr:clientData/>
  </xdr:twoCellAnchor>
  <xdr:twoCellAnchor>
    <xdr:from>
      <xdr:col>4</xdr:col>
      <xdr:colOff>285750</xdr:colOff>
      <xdr:row>8</xdr:row>
      <xdr:rowOff>57150</xdr:rowOff>
    </xdr:from>
    <xdr:to>
      <xdr:col>6</xdr:col>
      <xdr:colOff>371475</xdr:colOff>
      <xdr:row>10</xdr:row>
      <xdr:rowOff>19050</xdr:rowOff>
    </xdr:to>
    <xdr:sp>
      <xdr:nvSpPr>
        <xdr:cNvPr id="2" name="AutoShape 8"/>
        <xdr:cNvSpPr>
          <a:spLocks/>
        </xdr:cNvSpPr>
      </xdr:nvSpPr>
      <xdr:spPr>
        <a:xfrm>
          <a:off x="4362450" y="2609850"/>
          <a:ext cx="2352675" cy="514350"/>
        </a:xfrm>
        <a:prstGeom prst="wedgeRoundRectCallout">
          <a:avLst>
            <a:gd name="adj1" fmla="val 5671"/>
            <a:gd name="adj2" fmla="val 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稼働率は１年目８５％以下、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２年目以降は９５％以下とすること。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1038225</xdr:colOff>
      <xdr:row>0</xdr:row>
      <xdr:rowOff>200025</xdr:rowOff>
    </xdr:from>
    <xdr:to>
      <xdr:col>17</xdr:col>
      <xdr:colOff>333375</xdr:colOff>
      <xdr:row>2</xdr:row>
      <xdr:rowOff>85725</xdr:rowOff>
    </xdr:to>
    <xdr:sp>
      <xdr:nvSpPr>
        <xdr:cNvPr id="3" name="AutoShape 9"/>
        <xdr:cNvSpPr>
          <a:spLocks/>
        </xdr:cNvSpPr>
      </xdr:nvSpPr>
      <xdr:spPr>
        <a:xfrm>
          <a:off x="9648825" y="200025"/>
          <a:ext cx="6343650" cy="581025"/>
        </a:xfrm>
        <a:prstGeom prst="round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併設する介護サービス事業所等がある場合は、</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事業</a:t>
          </a:r>
          <a:r>
            <a:rPr lang="en-US" cap="none" sz="1400" b="1" i="0" u="none" baseline="0">
              <a:solidFill>
                <a:srgbClr val="000000"/>
              </a:solidFill>
              <a:latin typeface="ＭＳ Ｐゴシック"/>
              <a:ea typeface="ＭＳ Ｐゴシック"/>
              <a:cs typeface="ＭＳ Ｐゴシック"/>
            </a:rPr>
            <a:t>ごとのシート・</a:t>
          </a:r>
          <a:r>
            <a:rPr lang="en-US" cap="none" sz="1400" b="1" i="0" u="sng" baseline="0">
              <a:solidFill>
                <a:srgbClr val="000000"/>
              </a:solidFill>
              <a:latin typeface="ＭＳ Ｐゴシック"/>
              <a:ea typeface="ＭＳ Ｐゴシック"/>
              <a:cs typeface="ＭＳ Ｐゴシック"/>
            </a:rPr>
            <a:t>合計のシート</a:t>
          </a:r>
          <a:r>
            <a:rPr lang="en-US" cap="none" sz="1400" b="1" i="0" u="none" baseline="0">
              <a:solidFill>
                <a:srgbClr val="000000"/>
              </a:solidFill>
              <a:latin typeface="ＭＳ Ｐゴシック"/>
              <a:ea typeface="ＭＳ Ｐゴシック"/>
              <a:cs typeface="ＭＳ Ｐゴシック"/>
            </a:rPr>
            <a:t>も作成すること。　</a:t>
          </a:r>
        </a:p>
      </xdr:txBody>
    </xdr:sp>
    <xdr:clientData/>
  </xdr:twoCellAnchor>
  <xdr:twoCellAnchor>
    <xdr:from>
      <xdr:col>0</xdr:col>
      <xdr:colOff>85725</xdr:colOff>
      <xdr:row>59</xdr:row>
      <xdr:rowOff>0</xdr:rowOff>
    </xdr:from>
    <xdr:to>
      <xdr:col>16</xdr:col>
      <xdr:colOff>371475</xdr:colOff>
      <xdr:row>59</xdr:row>
      <xdr:rowOff>0</xdr:rowOff>
    </xdr:to>
    <xdr:sp>
      <xdr:nvSpPr>
        <xdr:cNvPr id="4" name="AutoShape 10"/>
        <xdr:cNvSpPr>
          <a:spLocks/>
        </xdr:cNvSpPr>
      </xdr:nvSpPr>
      <xdr:spPr>
        <a:xfrm>
          <a:off x="85725" y="16640175"/>
          <a:ext cx="14763750" cy="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47</xdr:row>
      <xdr:rowOff>171450</xdr:rowOff>
    </xdr:from>
    <xdr:to>
      <xdr:col>9</xdr:col>
      <xdr:colOff>733425</xdr:colOff>
      <xdr:row>50</xdr:row>
      <xdr:rowOff>161925</xdr:rowOff>
    </xdr:to>
    <xdr:sp>
      <xdr:nvSpPr>
        <xdr:cNvPr id="5" name="AutoShape 6"/>
        <xdr:cNvSpPr>
          <a:spLocks/>
        </xdr:cNvSpPr>
      </xdr:nvSpPr>
      <xdr:spPr>
        <a:xfrm>
          <a:off x="7477125" y="13773150"/>
          <a:ext cx="3000375" cy="819150"/>
        </a:xfrm>
        <a:prstGeom prst="wedgeRoundRectCallout">
          <a:avLst>
            <a:gd name="adj1" fmla="val -26569"/>
            <a:gd name="adj2" fmla="val -3950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開設前に借入金の返済がある場合は、返済分をマイナスで計上すること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（例）開設前に</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万円返済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1,000,000</a:t>
          </a:r>
        </a:p>
      </xdr:txBody>
    </xdr:sp>
    <xdr:clientData/>
  </xdr:twoCellAnchor>
  <xdr:twoCellAnchor>
    <xdr:from>
      <xdr:col>3</xdr:col>
      <xdr:colOff>704850</xdr:colOff>
      <xdr:row>50</xdr:row>
      <xdr:rowOff>38100</xdr:rowOff>
    </xdr:from>
    <xdr:to>
      <xdr:col>7</xdr:col>
      <xdr:colOff>0</xdr:colOff>
      <xdr:row>50</xdr:row>
      <xdr:rowOff>152400</xdr:rowOff>
    </xdr:to>
    <xdr:sp>
      <xdr:nvSpPr>
        <xdr:cNvPr id="6" name="直線コネクタ 6"/>
        <xdr:cNvSpPr>
          <a:spLocks/>
        </xdr:cNvSpPr>
      </xdr:nvSpPr>
      <xdr:spPr>
        <a:xfrm flipH="1">
          <a:off x="3648075" y="14468475"/>
          <a:ext cx="3829050" cy="1143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1847850</xdr:colOff>
      <xdr:row>36</xdr:row>
      <xdr:rowOff>190500</xdr:rowOff>
    </xdr:from>
    <xdr:to>
      <xdr:col>7</xdr:col>
      <xdr:colOff>85725</xdr:colOff>
      <xdr:row>39</xdr:row>
      <xdr:rowOff>200025</xdr:rowOff>
    </xdr:to>
    <xdr:sp>
      <xdr:nvSpPr>
        <xdr:cNvPr id="7" name="AutoShape 6"/>
        <xdr:cNvSpPr>
          <a:spLocks/>
        </xdr:cNvSpPr>
      </xdr:nvSpPr>
      <xdr:spPr>
        <a:xfrm>
          <a:off x="2209800" y="10753725"/>
          <a:ext cx="5353050" cy="838200"/>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「借入金利息」や「借入金元金返済」欄の金額は、「借入金償還計画一覧」の内容と一致すること</a:t>
          </a:r>
        </a:p>
      </xdr:txBody>
    </xdr:sp>
    <xdr:clientData/>
  </xdr:twoCellAnchor>
  <xdr:twoCellAnchor>
    <xdr:from>
      <xdr:col>2</xdr:col>
      <xdr:colOff>1666875</xdr:colOff>
      <xdr:row>39</xdr:row>
      <xdr:rowOff>190500</xdr:rowOff>
    </xdr:from>
    <xdr:to>
      <xdr:col>2</xdr:col>
      <xdr:colOff>2486025</xdr:colOff>
      <xdr:row>48</xdr:row>
      <xdr:rowOff>238125</xdr:rowOff>
    </xdr:to>
    <xdr:sp>
      <xdr:nvSpPr>
        <xdr:cNvPr id="8" name="直線コネクタ 8"/>
        <xdr:cNvSpPr>
          <a:spLocks/>
        </xdr:cNvSpPr>
      </xdr:nvSpPr>
      <xdr:spPr>
        <a:xfrm flipH="1">
          <a:off x="2028825" y="11582400"/>
          <a:ext cx="819150" cy="25336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2085975</xdr:colOff>
      <xdr:row>39</xdr:row>
      <xdr:rowOff>228600</xdr:rowOff>
    </xdr:from>
    <xdr:to>
      <xdr:col>2</xdr:col>
      <xdr:colOff>2247900</xdr:colOff>
      <xdr:row>41</xdr:row>
      <xdr:rowOff>190500</xdr:rowOff>
    </xdr:to>
    <xdr:sp>
      <xdr:nvSpPr>
        <xdr:cNvPr id="9" name="直線コネクタ 9"/>
        <xdr:cNvSpPr>
          <a:spLocks/>
        </xdr:cNvSpPr>
      </xdr:nvSpPr>
      <xdr:spPr>
        <a:xfrm flipH="1">
          <a:off x="2447925" y="11620500"/>
          <a:ext cx="161925" cy="5143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3</xdr:row>
      <xdr:rowOff>266700</xdr:rowOff>
    </xdr:from>
    <xdr:to>
      <xdr:col>7</xdr:col>
      <xdr:colOff>409575</xdr:colOff>
      <xdr:row>5</xdr:row>
      <xdr:rowOff>57150</xdr:rowOff>
    </xdr:to>
    <xdr:sp>
      <xdr:nvSpPr>
        <xdr:cNvPr id="10" name="AutoShape 6"/>
        <xdr:cNvSpPr>
          <a:spLocks/>
        </xdr:cNvSpPr>
      </xdr:nvSpPr>
      <xdr:spPr>
        <a:xfrm>
          <a:off x="3581400" y="1162050"/>
          <a:ext cx="4305300" cy="457200"/>
        </a:xfrm>
        <a:prstGeom prst="wedgeRoundRectCallout">
          <a:avLst>
            <a:gd name="adj1" fmla="val -40546"/>
            <a:gd name="adj2" fmla="val 12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事業開始月から</a:t>
          </a:r>
          <a:r>
            <a:rPr lang="en-US" cap="none" sz="1100" b="0" i="0" u="none" baseline="0">
              <a:solidFill>
                <a:srgbClr val="FF0000"/>
              </a:solidFill>
              <a:latin typeface="ＭＳ Ｐゴシック"/>
              <a:ea typeface="ＭＳ Ｐゴシック"/>
              <a:cs typeface="ＭＳ Ｐゴシック"/>
            </a:rPr>
            <a:t>12</a:t>
          </a:r>
          <a:r>
            <a:rPr lang="en-US" cap="none" sz="1100" b="0" i="0" u="none" baseline="0">
              <a:solidFill>
                <a:srgbClr val="FF0000"/>
              </a:solidFill>
              <a:latin typeface="ＭＳ Ｐゴシック"/>
              <a:ea typeface="ＭＳ Ｐゴシック"/>
              <a:cs typeface="ＭＳ Ｐゴシック"/>
            </a:rPr>
            <a:t>ヶ月ごとに記載すること</a:t>
          </a: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6</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日開設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6</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日～翌年</a:t>
          </a:r>
          <a:r>
            <a:rPr lang="en-US" cap="none" sz="1100" b="0" i="0" u="none" baseline="0">
              <a:solidFill>
                <a:srgbClr val="FF0000"/>
              </a:solidFill>
              <a:latin typeface="ＭＳ Ｐゴシック"/>
              <a:ea typeface="ＭＳ Ｐゴシック"/>
              <a:cs typeface="ＭＳ Ｐゴシック"/>
            </a:rPr>
            <a:t>5</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latin typeface="ＭＳ Ｐゴシック"/>
              <a:ea typeface="ＭＳ Ｐゴシック"/>
              <a:cs typeface="ＭＳ Ｐゴシック"/>
            </a:rPr>
            <a:t>31</a:t>
          </a:r>
          <a:r>
            <a:rPr lang="en-US" cap="none" sz="1100" b="0" i="0" u="none" baseline="0">
              <a:solidFill>
                <a:srgbClr val="FF0000"/>
              </a:solidFill>
              <a:latin typeface="ＭＳ Ｐゴシック"/>
              <a:ea typeface="ＭＳ Ｐゴシック"/>
              <a:cs typeface="ＭＳ Ｐゴシック"/>
            </a:rPr>
            <a:t>日までの</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年間</a:t>
          </a:r>
        </a:p>
      </xdr:txBody>
    </xdr:sp>
    <xdr:clientData/>
  </xdr:twoCellAnchor>
  <xdr:twoCellAnchor>
    <xdr:from>
      <xdr:col>4</xdr:col>
      <xdr:colOff>76200</xdr:colOff>
      <xdr:row>5</xdr:row>
      <xdr:rowOff>19050</xdr:rowOff>
    </xdr:from>
    <xdr:to>
      <xdr:col>4</xdr:col>
      <xdr:colOff>209550</xdr:colOff>
      <xdr:row>5</xdr:row>
      <xdr:rowOff>266700</xdr:rowOff>
    </xdr:to>
    <xdr:sp>
      <xdr:nvSpPr>
        <xdr:cNvPr id="11" name="直線コネクタ 11"/>
        <xdr:cNvSpPr>
          <a:spLocks/>
        </xdr:cNvSpPr>
      </xdr:nvSpPr>
      <xdr:spPr>
        <a:xfrm>
          <a:off x="4152900" y="1581150"/>
          <a:ext cx="133350" cy="2476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914400</xdr:colOff>
      <xdr:row>7</xdr:row>
      <xdr:rowOff>85725</xdr:rowOff>
    </xdr:from>
    <xdr:to>
      <xdr:col>4</xdr:col>
      <xdr:colOff>1019175</xdr:colOff>
      <xdr:row>8</xdr:row>
      <xdr:rowOff>85725</xdr:rowOff>
    </xdr:to>
    <xdr:sp>
      <xdr:nvSpPr>
        <xdr:cNvPr id="12" name="直線コネクタ 12"/>
        <xdr:cNvSpPr>
          <a:spLocks/>
        </xdr:cNvSpPr>
      </xdr:nvSpPr>
      <xdr:spPr>
        <a:xfrm flipH="1" flipV="1">
          <a:off x="4991100" y="2362200"/>
          <a:ext cx="104775" cy="2762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847725</xdr:colOff>
      <xdr:row>23</xdr:row>
      <xdr:rowOff>66675</xdr:rowOff>
    </xdr:from>
    <xdr:to>
      <xdr:col>18</xdr:col>
      <xdr:colOff>28575</xdr:colOff>
      <xdr:row>41</xdr:row>
      <xdr:rowOff>247650</xdr:rowOff>
    </xdr:to>
    <xdr:sp>
      <xdr:nvSpPr>
        <xdr:cNvPr id="13" name="右中かっこ 13"/>
        <xdr:cNvSpPr>
          <a:spLocks/>
        </xdr:cNvSpPr>
      </xdr:nvSpPr>
      <xdr:spPr>
        <a:xfrm>
          <a:off x="16506825" y="7038975"/>
          <a:ext cx="361950" cy="5153025"/>
        </a:xfrm>
        <a:prstGeom prst="rightBrace">
          <a:avLst>
            <a:gd name="adj1" fmla="val -49416"/>
            <a:gd name="adj2" fmla="val 1606"/>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10</xdr:row>
      <xdr:rowOff>38100</xdr:rowOff>
    </xdr:from>
    <xdr:to>
      <xdr:col>15</xdr:col>
      <xdr:colOff>238125</xdr:colOff>
      <xdr:row>10</xdr:row>
      <xdr:rowOff>495300</xdr:rowOff>
    </xdr:to>
    <xdr:sp>
      <xdr:nvSpPr>
        <xdr:cNvPr id="14" name="AutoShape 8"/>
        <xdr:cNvSpPr>
          <a:spLocks/>
        </xdr:cNvSpPr>
      </xdr:nvSpPr>
      <xdr:spPr>
        <a:xfrm>
          <a:off x="6800850" y="3143250"/>
          <a:ext cx="6915150" cy="457200"/>
        </a:xfrm>
        <a:prstGeom prst="wedgeRoundRectCallout">
          <a:avLst>
            <a:gd name="adj1" fmla="val 5671"/>
            <a:gd name="adj2" fmla="val 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本人徴収額を除いた額が補助対象額となる。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ケアハウス国基準</a:t>
          </a:r>
          <a:r>
            <a:rPr lang="en-US" cap="none" sz="1100" b="0" i="0" u="none" baseline="0">
              <a:solidFill>
                <a:srgbClr val="000000"/>
              </a:solidFill>
              <a:latin typeface="ＭＳ Ｐゴシック"/>
              <a:ea typeface="ＭＳ Ｐゴシック"/>
              <a:cs typeface="ＭＳ Ｐゴシック"/>
            </a:rPr>
            <a:t>：１４３，６００円</a:t>
          </a:r>
          <a:r>
            <a:rPr lang="en-US" cap="none" sz="1100" b="0" i="0" u="none" baseline="0">
              <a:solidFill>
                <a:srgbClr val="000000"/>
              </a:solidFill>
              <a:latin typeface="ＭＳ Ｐゴシック"/>
              <a:ea typeface="ＭＳ Ｐゴシック"/>
              <a:cs typeface="ＭＳ Ｐゴシック"/>
            </a:rPr>
            <a:t>（区部で２０人定員の場合）</a:t>
          </a:r>
        </a:p>
      </xdr:txBody>
    </xdr:sp>
    <xdr:clientData/>
  </xdr:twoCellAnchor>
  <xdr:twoCellAnchor>
    <xdr:from>
      <xdr:col>2</xdr:col>
      <xdr:colOff>2314575</xdr:colOff>
      <xdr:row>10</xdr:row>
      <xdr:rowOff>247650</xdr:rowOff>
    </xdr:from>
    <xdr:to>
      <xdr:col>6</xdr:col>
      <xdr:colOff>485775</xdr:colOff>
      <xdr:row>10</xdr:row>
      <xdr:rowOff>247650</xdr:rowOff>
    </xdr:to>
    <xdr:sp>
      <xdr:nvSpPr>
        <xdr:cNvPr id="15" name="直線コネクタ 15"/>
        <xdr:cNvSpPr>
          <a:spLocks/>
        </xdr:cNvSpPr>
      </xdr:nvSpPr>
      <xdr:spPr>
        <a:xfrm flipH="1">
          <a:off x="2676525" y="3352800"/>
          <a:ext cx="4152900"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11</xdr:row>
      <xdr:rowOff>38100</xdr:rowOff>
    </xdr:from>
    <xdr:to>
      <xdr:col>15</xdr:col>
      <xdr:colOff>276225</xdr:colOff>
      <xdr:row>11</xdr:row>
      <xdr:rowOff>228600</xdr:rowOff>
    </xdr:to>
    <xdr:sp>
      <xdr:nvSpPr>
        <xdr:cNvPr id="16" name="AutoShape 8"/>
        <xdr:cNvSpPr>
          <a:spLocks/>
        </xdr:cNvSpPr>
      </xdr:nvSpPr>
      <xdr:spPr>
        <a:xfrm>
          <a:off x="3924300" y="3695700"/>
          <a:ext cx="9829800" cy="190500"/>
        </a:xfrm>
        <a:prstGeom prst="wedgeRoundRectCallout">
          <a:avLst>
            <a:gd name="adj1" fmla="val 5671"/>
            <a:gd name="adj2" fmla="val 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食材料費及び共用部分の光熱水費。都基準</a:t>
          </a:r>
          <a:r>
            <a:rPr lang="en-US" cap="none" sz="1000" b="0" i="0" u="none" baseline="0">
              <a:solidFill>
                <a:srgbClr val="000000"/>
              </a:solidFill>
              <a:latin typeface="ＭＳ Ｐゴシック"/>
              <a:ea typeface="ＭＳ Ｐゴシック"/>
              <a:cs typeface="ＭＳ Ｐゴシック"/>
            </a:rPr>
            <a:t>（ケアハウス）</a:t>
          </a:r>
          <a:r>
            <a:rPr lang="en-US" cap="none" sz="1100" b="0" i="0" u="none" baseline="0">
              <a:solidFill>
                <a:srgbClr val="000000"/>
              </a:solidFill>
              <a:latin typeface="ＭＳ Ｐゴシック"/>
              <a:ea typeface="ＭＳ Ｐゴシック"/>
              <a:cs typeface="ＭＳ Ｐゴシック"/>
            </a:rPr>
            <a:t>：４６，０９０円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1685925</xdr:colOff>
      <xdr:row>11</xdr:row>
      <xdr:rowOff>190500</xdr:rowOff>
    </xdr:from>
    <xdr:to>
      <xdr:col>3</xdr:col>
      <xdr:colOff>1000125</xdr:colOff>
      <xdr:row>11</xdr:row>
      <xdr:rowOff>190500</xdr:rowOff>
    </xdr:to>
    <xdr:sp>
      <xdr:nvSpPr>
        <xdr:cNvPr id="17" name="直線コネクタ 17"/>
        <xdr:cNvSpPr>
          <a:spLocks/>
        </xdr:cNvSpPr>
      </xdr:nvSpPr>
      <xdr:spPr>
        <a:xfrm flipH="1">
          <a:off x="2047875" y="3848100"/>
          <a:ext cx="1895475"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12</xdr:row>
      <xdr:rowOff>76200</xdr:rowOff>
    </xdr:from>
    <xdr:to>
      <xdr:col>16</xdr:col>
      <xdr:colOff>38100</xdr:colOff>
      <xdr:row>13</xdr:row>
      <xdr:rowOff>247650</xdr:rowOff>
    </xdr:to>
    <xdr:sp>
      <xdr:nvSpPr>
        <xdr:cNvPr id="18" name="AutoShape 8"/>
        <xdr:cNvSpPr>
          <a:spLocks/>
        </xdr:cNvSpPr>
      </xdr:nvSpPr>
      <xdr:spPr>
        <a:xfrm>
          <a:off x="6505575" y="4010025"/>
          <a:ext cx="8010525" cy="447675"/>
        </a:xfrm>
        <a:prstGeom prst="wedgeRoundRectCallout">
          <a:avLst>
            <a:gd name="adj1" fmla="val 5671"/>
            <a:gd name="adj2" fmla="val 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建設年次の建物整備費用から、公的補助額等を差し引いた設置者負担額の範囲内の額を定員又は入所者数に応じて配分した額。上限：５３，７００円</a:t>
          </a:r>
        </a:p>
      </xdr:txBody>
    </xdr:sp>
    <xdr:clientData/>
  </xdr:twoCellAnchor>
  <xdr:twoCellAnchor>
    <xdr:from>
      <xdr:col>2</xdr:col>
      <xdr:colOff>1428750</xdr:colOff>
      <xdr:row>12</xdr:row>
      <xdr:rowOff>190500</xdr:rowOff>
    </xdr:from>
    <xdr:to>
      <xdr:col>6</xdr:col>
      <xdr:colOff>161925</xdr:colOff>
      <xdr:row>12</xdr:row>
      <xdr:rowOff>190500</xdr:rowOff>
    </xdr:to>
    <xdr:sp>
      <xdr:nvSpPr>
        <xdr:cNvPr id="19" name="直線コネクタ 19"/>
        <xdr:cNvSpPr>
          <a:spLocks/>
        </xdr:cNvSpPr>
      </xdr:nvSpPr>
      <xdr:spPr>
        <a:xfrm flipH="1">
          <a:off x="1790700" y="4124325"/>
          <a:ext cx="4714875"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1076325</xdr:colOff>
      <xdr:row>22</xdr:row>
      <xdr:rowOff>38100</xdr:rowOff>
    </xdr:from>
    <xdr:to>
      <xdr:col>3</xdr:col>
      <xdr:colOff>514350</xdr:colOff>
      <xdr:row>23</xdr:row>
      <xdr:rowOff>247650</xdr:rowOff>
    </xdr:to>
    <xdr:sp>
      <xdr:nvSpPr>
        <xdr:cNvPr id="20" name="AutoShape 8"/>
        <xdr:cNvSpPr>
          <a:spLocks/>
        </xdr:cNvSpPr>
      </xdr:nvSpPr>
      <xdr:spPr>
        <a:xfrm>
          <a:off x="1438275" y="6734175"/>
          <a:ext cx="2019300" cy="485775"/>
        </a:xfrm>
        <a:prstGeom prst="wedgeRoundRectCallout">
          <a:avLst>
            <a:gd name="adj1" fmla="val 5671"/>
            <a:gd name="adj2" fmla="val 564"/>
          </a:avLst>
        </a:prstGeom>
        <a:solidFill>
          <a:srgbClr val="FFFFFF"/>
        </a:solidFill>
        <a:ln w="28575" cmpd="dbl">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本部及び施設の運営事務に要する人件費以外の費用</a:t>
          </a:r>
        </a:p>
      </xdr:txBody>
    </xdr:sp>
    <xdr:clientData/>
  </xdr:twoCellAnchor>
  <xdr:twoCellAnchor>
    <xdr:from>
      <xdr:col>2</xdr:col>
      <xdr:colOff>276225</xdr:colOff>
      <xdr:row>22</xdr:row>
      <xdr:rowOff>152400</xdr:rowOff>
    </xdr:from>
    <xdr:to>
      <xdr:col>2</xdr:col>
      <xdr:colOff>1085850</xdr:colOff>
      <xdr:row>22</xdr:row>
      <xdr:rowOff>266700</xdr:rowOff>
    </xdr:to>
    <xdr:sp>
      <xdr:nvSpPr>
        <xdr:cNvPr id="21" name="直線コネクタ 21"/>
        <xdr:cNvSpPr>
          <a:spLocks/>
        </xdr:cNvSpPr>
      </xdr:nvSpPr>
      <xdr:spPr>
        <a:xfrm flipH="1" flipV="1">
          <a:off x="638175" y="6848475"/>
          <a:ext cx="809625" cy="1143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30</xdr:row>
      <xdr:rowOff>180975</xdr:rowOff>
    </xdr:from>
    <xdr:to>
      <xdr:col>2</xdr:col>
      <xdr:colOff>1181100</xdr:colOff>
      <xdr:row>31</xdr:row>
      <xdr:rowOff>0</xdr:rowOff>
    </xdr:to>
    <xdr:sp>
      <xdr:nvSpPr>
        <xdr:cNvPr id="22" name="直線コネクタ 22"/>
        <xdr:cNvSpPr>
          <a:spLocks/>
        </xdr:cNvSpPr>
      </xdr:nvSpPr>
      <xdr:spPr>
        <a:xfrm flipH="1" flipV="1">
          <a:off x="619125" y="9086850"/>
          <a:ext cx="923925" cy="952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32</xdr:row>
      <xdr:rowOff>47625</xdr:rowOff>
    </xdr:from>
    <xdr:to>
      <xdr:col>5</xdr:col>
      <xdr:colOff>390525</xdr:colOff>
      <xdr:row>35</xdr:row>
      <xdr:rowOff>76200</xdr:rowOff>
    </xdr:to>
    <xdr:sp>
      <xdr:nvSpPr>
        <xdr:cNvPr id="23" name="AutoShape 8"/>
        <xdr:cNvSpPr>
          <a:spLocks/>
        </xdr:cNvSpPr>
      </xdr:nvSpPr>
      <xdr:spPr>
        <a:xfrm>
          <a:off x="1924050" y="9505950"/>
          <a:ext cx="3676650" cy="857250"/>
        </a:xfrm>
        <a:prstGeom prst="wedgeRoundRectCallout">
          <a:avLst>
            <a:gd name="adj1" fmla="val 5671"/>
            <a:gd name="adj2" fmla="val 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基本的に、「賃借料（リース料）」及び「光熱水費」は、事務費に按分せず、事業費に一本化し計上すること。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社会福祉法人会計に倣う（</a:t>
          </a:r>
          <a:r>
            <a:rPr lang="en-US" cap="none" sz="1100" b="0" i="0" u="none" baseline="0">
              <a:solidFill>
                <a:srgbClr val="FF0000"/>
              </a:solidFill>
              <a:latin typeface="ＭＳ Ｐゴシック"/>
              <a:ea typeface="ＭＳ Ｐゴシック"/>
              <a:cs typeface="ＭＳ Ｐゴシック"/>
            </a:rPr>
            <a:t>R4</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xdr:col>
      <xdr:colOff>1657350</xdr:colOff>
      <xdr:row>34</xdr:row>
      <xdr:rowOff>152400</xdr:rowOff>
    </xdr:from>
    <xdr:to>
      <xdr:col>2</xdr:col>
      <xdr:colOff>2238375</xdr:colOff>
      <xdr:row>36</xdr:row>
      <xdr:rowOff>95250</xdr:rowOff>
    </xdr:to>
    <xdr:sp>
      <xdr:nvSpPr>
        <xdr:cNvPr id="24" name="直線コネクタ 24"/>
        <xdr:cNvSpPr>
          <a:spLocks/>
        </xdr:cNvSpPr>
      </xdr:nvSpPr>
      <xdr:spPr>
        <a:xfrm flipH="1">
          <a:off x="2019300" y="10163175"/>
          <a:ext cx="581025" cy="4953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800100</xdr:colOff>
      <xdr:row>26</xdr:row>
      <xdr:rowOff>47625</xdr:rowOff>
    </xdr:from>
    <xdr:to>
      <xdr:col>9</xdr:col>
      <xdr:colOff>1066800</xdr:colOff>
      <xdr:row>27</xdr:row>
      <xdr:rowOff>238125</xdr:rowOff>
    </xdr:to>
    <xdr:sp>
      <xdr:nvSpPr>
        <xdr:cNvPr id="25" name="AutoShape 8"/>
        <xdr:cNvSpPr>
          <a:spLocks/>
        </xdr:cNvSpPr>
      </xdr:nvSpPr>
      <xdr:spPr>
        <a:xfrm>
          <a:off x="7143750" y="7848600"/>
          <a:ext cx="3667125" cy="466725"/>
        </a:xfrm>
        <a:prstGeom prst="wedgeRoundRectCallout">
          <a:avLst>
            <a:gd name="adj1" fmla="val 5671"/>
            <a:gd name="adj2" fmla="val 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「修繕費」は、年間の修繕見込費用を記載すること。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おける修繕費の積立はできません。</a:t>
          </a:r>
        </a:p>
      </xdr:txBody>
    </xdr:sp>
    <xdr:clientData/>
  </xdr:twoCellAnchor>
  <xdr:twoCellAnchor>
    <xdr:from>
      <xdr:col>2</xdr:col>
      <xdr:colOff>1609725</xdr:colOff>
      <xdr:row>26</xdr:row>
      <xdr:rowOff>171450</xdr:rowOff>
    </xdr:from>
    <xdr:to>
      <xdr:col>6</xdr:col>
      <xdr:colOff>809625</xdr:colOff>
      <xdr:row>26</xdr:row>
      <xdr:rowOff>171450</xdr:rowOff>
    </xdr:to>
    <xdr:sp>
      <xdr:nvSpPr>
        <xdr:cNvPr id="26" name="直線コネクタ 26"/>
        <xdr:cNvSpPr>
          <a:spLocks/>
        </xdr:cNvSpPr>
      </xdr:nvSpPr>
      <xdr:spPr>
        <a:xfrm flipH="1">
          <a:off x="1971675" y="7972425"/>
          <a:ext cx="5181600"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34</xdr:row>
      <xdr:rowOff>161925</xdr:rowOff>
    </xdr:from>
    <xdr:to>
      <xdr:col>9</xdr:col>
      <xdr:colOff>657225</xdr:colOff>
      <xdr:row>36</xdr:row>
      <xdr:rowOff>104775</xdr:rowOff>
    </xdr:to>
    <xdr:sp>
      <xdr:nvSpPr>
        <xdr:cNvPr id="27" name="AutoShape 8"/>
        <xdr:cNvSpPr>
          <a:spLocks/>
        </xdr:cNvSpPr>
      </xdr:nvSpPr>
      <xdr:spPr>
        <a:xfrm>
          <a:off x="3629025" y="10172700"/>
          <a:ext cx="6772275" cy="495300"/>
        </a:xfrm>
        <a:prstGeom prst="wedgeRoundRectCallout">
          <a:avLst>
            <a:gd name="adj1" fmla="val 5671"/>
            <a:gd name="adj2" fmla="val 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「賃借料（リース料）」</a:t>
          </a:r>
          <a:r>
            <a:rPr lang="en-US" cap="none" sz="1100" b="0" i="0" u="none" baseline="0">
              <a:solidFill>
                <a:srgbClr val="FF0000"/>
              </a:solidFill>
              <a:latin typeface="ＭＳ Ｐゴシック"/>
              <a:ea typeface="ＭＳ Ｐゴシック"/>
              <a:cs typeface="ＭＳ Ｐゴシック"/>
            </a:rPr>
            <a:t>は事業費に一本化し計上すること（</a:t>
          </a:r>
          <a:r>
            <a:rPr lang="en-US" cap="none" sz="1100" b="0" i="0" u="none" baseline="0">
              <a:solidFill>
                <a:srgbClr val="FF0000"/>
              </a:solidFill>
              <a:latin typeface="ＭＳ Ｐゴシック"/>
              <a:ea typeface="ＭＳ Ｐゴシック"/>
              <a:cs typeface="ＭＳ Ｐゴシック"/>
            </a:rPr>
            <a:t>R4</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コピー機など事務機器等の「リース料」のこと。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土地や建物の賃借料については、「土地建物賃借料」へ積算すること。</a:t>
          </a:r>
        </a:p>
      </xdr:txBody>
    </xdr:sp>
    <xdr:clientData/>
  </xdr:twoCellAnchor>
  <xdr:twoCellAnchor>
    <xdr:from>
      <xdr:col>2</xdr:col>
      <xdr:colOff>1609725</xdr:colOff>
      <xdr:row>36</xdr:row>
      <xdr:rowOff>57150</xdr:rowOff>
    </xdr:from>
    <xdr:to>
      <xdr:col>4</xdr:col>
      <xdr:colOff>76200</xdr:colOff>
      <xdr:row>37</xdr:row>
      <xdr:rowOff>142875</xdr:rowOff>
    </xdr:to>
    <xdr:sp>
      <xdr:nvSpPr>
        <xdr:cNvPr id="28" name="直線コネクタ 28"/>
        <xdr:cNvSpPr>
          <a:spLocks/>
        </xdr:cNvSpPr>
      </xdr:nvSpPr>
      <xdr:spPr>
        <a:xfrm flipH="1">
          <a:off x="1971675" y="10620375"/>
          <a:ext cx="2181225" cy="3619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30</xdr:row>
      <xdr:rowOff>66675</xdr:rowOff>
    </xdr:from>
    <xdr:to>
      <xdr:col>3</xdr:col>
      <xdr:colOff>114300</xdr:colOff>
      <xdr:row>31</xdr:row>
      <xdr:rowOff>247650</xdr:rowOff>
    </xdr:to>
    <xdr:sp>
      <xdr:nvSpPr>
        <xdr:cNvPr id="29" name="AutoShape 8"/>
        <xdr:cNvSpPr>
          <a:spLocks/>
        </xdr:cNvSpPr>
      </xdr:nvSpPr>
      <xdr:spPr>
        <a:xfrm>
          <a:off x="1543050" y="8972550"/>
          <a:ext cx="1514475" cy="457200"/>
        </a:xfrm>
        <a:prstGeom prst="wedgeRoundRectCallout">
          <a:avLst>
            <a:gd name="adj1" fmla="val 5671"/>
            <a:gd name="adj2" fmla="val 564"/>
          </a:avLst>
        </a:prstGeom>
        <a:solidFill>
          <a:srgbClr val="FFFFFF"/>
        </a:solidFill>
        <a:ln w="28575" cmpd="dbl">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利用者の処遇に直接要する費用</a:t>
          </a:r>
        </a:p>
      </xdr:txBody>
    </xdr:sp>
    <xdr:clientData/>
  </xdr:twoCellAnchor>
  <xdr:twoCellAnchor>
    <xdr:from>
      <xdr:col>7</xdr:col>
      <xdr:colOff>295275</xdr:colOff>
      <xdr:row>36</xdr:row>
      <xdr:rowOff>209550</xdr:rowOff>
    </xdr:from>
    <xdr:to>
      <xdr:col>9</xdr:col>
      <xdr:colOff>866775</xdr:colOff>
      <xdr:row>39</xdr:row>
      <xdr:rowOff>228600</xdr:rowOff>
    </xdr:to>
    <xdr:sp>
      <xdr:nvSpPr>
        <xdr:cNvPr id="30" name="AutoShape 6"/>
        <xdr:cNvSpPr>
          <a:spLocks/>
        </xdr:cNvSpPr>
      </xdr:nvSpPr>
      <xdr:spPr>
        <a:xfrm>
          <a:off x="7772400" y="10772775"/>
          <a:ext cx="2838450" cy="847725"/>
        </a:xfrm>
        <a:prstGeom prst="wedgeRoundRectCallout">
          <a:avLst>
            <a:gd name="adj1" fmla="val -26569"/>
            <a:gd name="adj2" fmla="val -3950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別途作成する「資金計画」の「運転資金」欄の額が、</a:t>
          </a:r>
          <a:r>
            <a:rPr lang="en-US" cap="none" sz="1100" b="0" i="0" u="sng" baseline="0">
              <a:solidFill>
                <a:srgbClr val="000000"/>
              </a:solidFill>
              <a:latin typeface="ＭＳ Ｐゴシック"/>
              <a:ea typeface="ＭＳ Ｐゴシック"/>
              <a:cs typeface="ＭＳ Ｐゴシック"/>
            </a:rPr>
            <a:t>「支出計</a:t>
          </a:r>
          <a:r>
            <a:rPr lang="en-US" cap="none" sz="1100" b="0" i="0" u="sng" baseline="0">
              <a:solidFill>
                <a:srgbClr val="000000"/>
              </a:solidFill>
              <a:latin typeface="ＭＳ Ｐゴシック"/>
              <a:ea typeface="ＭＳ Ｐゴシック"/>
              <a:cs typeface="ＭＳ Ｐゴシック"/>
            </a:rPr>
            <a:t>B</a:t>
          </a:r>
          <a:r>
            <a:rPr lang="en-US" cap="none" sz="1100" b="0" i="0" u="sng" baseline="0">
              <a:solidFill>
                <a:srgbClr val="000000"/>
              </a:solidFill>
              <a:latin typeface="ＭＳ Ｐゴシック"/>
              <a:ea typeface="ＭＳ Ｐゴシック"/>
              <a:cs typeface="ＭＳ Ｐゴシック"/>
            </a:rPr>
            <a:t>の１年目額の１２分の３</a:t>
          </a:r>
          <a:r>
            <a:rPr lang="en-US" cap="none" sz="1100" b="0" i="0" u="none" baseline="0">
              <a:solidFill>
                <a:srgbClr val="000000"/>
              </a:solidFill>
              <a:latin typeface="ＭＳ Ｐゴシック"/>
              <a:ea typeface="ＭＳ Ｐゴシック"/>
              <a:cs typeface="ＭＳ Ｐゴシック"/>
            </a:rPr>
            <a:t>」以上となっているか確認すること</a:t>
          </a:r>
        </a:p>
      </xdr:txBody>
    </xdr:sp>
    <xdr:clientData/>
  </xdr:twoCellAnchor>
  <xdr:twoCellAnchor>
    <xdr:from>
      <xdr:col>3</xdr:col>
      <xdr:colOff>609600</xdr:colOff>
      <xdr:row>39</xdr:row>
      <xdr:rowOff>180975</xdr:rowOff>
    </xdr:from>
    <xdr:to>
      <xdr:col>7</xdr:col>
      <xdr:colOff>304800</xdr:colOff>
      <xdr:row>42</xdr:row>
      <xdr:rowOff>152400</xdr:rowOff>
    </xdr:to>
    <xdr:sp>
      <xdr:nvSpPr>
        <xdr:cNvPr id="31" name="直線コネクタ 31"/>
        <xdr:cNvSpPr>
          <a:spLocks/>
        </xdr:cNvSpPr>
      </xdr:nvSpPr>
      <xdr:spPr>
        <a:xfrm flipV="1">
          <a:off x="3552825" y="11572875"/>
          <a:ext cx="4229100" cy="8001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819150</xdr:colOff>
      <xdr:row>51</xdr:row>
      <xdr:rowOff>266700</xdr:rowOff>
    </xdr:from>
    <xdr:to>
      <xdr:col>17</xdr:col>
      <xdr:colOff>1114425</xdr:colOff>
      <xdr:row>54</xdr:row>
      <xdr:rowOff>219075</xdr:rowOff>
    </xdr:to>
    <xdr:sp>
      <xdr:nvSpPr>
        <xdr:cNvPr id="32" name="AutoShape 6"/>
        <xdr:cNvSpPr>
          <a:spLocks/>
        </xdr:cNvSpPr>
      </xdr:nvSpPr>
      <xdr:spPr>
        <a:xfrm>
          <a:off x="15297150" y="14973300"/>
          <a:ext cx="1476375" cy="552450"/>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積算見込の税率（％）も記載すること</a:t>
          </a:r>
        </a:p>
      </xdr:txBody>
    </xdr:sp>
    <xdr:clientData/>
  </xdr:twoCellAnchor>
  <xdr:twoCellAnchor>
    <xdr:from>
      <xdr:col>16</xdr:col>
      <xdr:colOff>581025</xdr:colOff>
      <xdr:row>46</xdr:row>
      <xdr:rowOff>238125</xdr:rowOff>
    </xdr:from>
    <xdr:to>
      <xdr:col>16</xdr:col>
      <xdr:colOff>1019175</xdr:colOff>
      <xdr:row>51</xdr:row>
      <xdr:rowOff>266700</xdr:rowOff>
    </xdr:to>
    <xdr:sp>
      <xdr:nvSpPr>
        <xdr:cNvPr id="33" name="直線コネクタ 33"/>
        <xdr:cNvSpPr>
          <a:spLocks/>
        </xdr:cNvSpPr>
      </xdr:nvSpPr>
      <xdr:spPr>
        <a:xfrm flipH="1" flipV="1">
          <a:off x="15059025" y="13563600"/>
          <a:ext cx="438150" cy="14097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1085850</xdr:colOff>
      <xdr:row>0</xdr:row>
      <xdr:rowOff>47625</xdr:rowOff>
    </xdr:from>
    <xdr:to>
      <xdr:col>19</xdr:col>
      <xdr:colOff>619125</xdr:colOff>
      <xdr:row>2</xdr:row>
      <xdr:rowOff>57150</xdr:rowOff>
    </xdr:to>
    <xdr:sp>
      <xdr:nvSpPr>
        <xdr:cNvPr id="34" name="Rectangle 4"/>
        <xdr:cNvSpPr>
          <a:spLocks/>
        </xdr:cNvSpPr>
      </xdr:nvSpPr>
      <xdr:spPr>
        <a:xfrm>
          <a:off x="15563850" y="47625"/>
          <a:ext cx="1981200"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600" b="0" i="0" u="none" baseline="0">
              <a:solidFill>
                <a:srgbClr val="000000"/>
              </a:solidFill>
            </a:rPr>
            <a:t>運営事業者</a:t>
          </a:r>
        </a:p>
      </xdr:txBody>
    </xdr:sp>
    <xdr:clientData/>
  </xdr:twoCellAnchor>
  <xdr:twoCellAnchor>
    <xdr:from>
      <xdr:col>17</xdr:col>
      <xdr:colOff>866775</xdr:colOff>
      <xdr:row>18</xdr:row>
      <xdr:rowOff>38100</xdr:rowOff>
    </xdr:from>
    <xdr:to>
      <xdr:col>17</xdr:col>
      <xdr:colOff>1171575</xdr:colOff>
      <xdr:row>21</xdr:row>
      <xdr:rowOff>247650</xdr:rowOff>
    </xdr:to>
    <xdr:sp>
      <xdr:nvSpPr>
        <xdr:cNvPr id="35" name="右中かっこ 35"/>
        <xdr:cNvSpPr>
          <a:spLocks/>
        </xdr:cNvSpPr>
      </xdr:nvSpPr>
      <xdr:spPr>
        <a:xfrm>
          <a:off x="16525875" y="5629275"/>
          <a:ext cx="304800" cy="1038225"/>
        </a:xfrm>
        <a:prstGeom prst="rightBrace">
          <a:avLst>
            <a:gd name="adj1" fmla="val -47504"/>
            <a:gd name="adj2" fmla="val 1606"/>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17</xdr:row>
      <xdr:rowOff>247650</xdr:rowOff>
    </xdr:from>
    <xdr:to>
      <xdr:col>19</xdr:col>
      <xdr:colOff>1181100</xdr:colOff>
      <xdr:row>25</xdr:row>
      <xdr:rowOff>104775</xdr:rowOff>
    </xdr:to>
    <xdr:sp>
      <xdr:nvSpPr>
        <xdr:cNvPr id="36" name="AutoShape 7"/>
        <xdr:cNvSpPr>
          <a:spLocks/>
        </xdr:cNvSpPr>
      </xdr:nvSpPr>
      <xdr:spPr>
        <a:xfrm>
          <a:off x="16868775" y="5562600"/>
          <a:ext cx="1238250" cy="2066925"/>
        </a:xfrm>
        <a:prstGeom prst="roundRect">
          <a:avLst/>
        </a:prstGeom>
        <a:solidFill>
          <a:srgbClr val="FFFFFF"/>
        </a:solidFill>
        <a:ln w="9525"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人件費は、「ローテーション表」の内容（雇用区分、人数、他）とも整合性がとれていること。</a:t>
          </a:r>
        </a:p>
      </xdr:txBody>
    </xdr:sp>
    <xdr:clientData/>
  </xdr:twoCellAnchor>
  <xdr:twoCellAnchor>
    <xdr:from>
      <xdr:col>5</xdr:col>
      <xdr:colOff>962025</xdr:colOff>
      <xdr:row>7</xdr:row>
      <xdr:rowOff>142875</xdr:rowOff>
    </xdr:from>
    <xdr:to>
      <xdr:col>6</xdr:col>
      <xdr:colOff>504825</xdr:colOff>
      <xdr:row>8</xdr:row>
      <xdr:rowOff>76200</xdr:rowOff>
    </xdr:to>
    <xdr:sp>
      <xdr:nvSpPr>
        <xdr:cNvPr id="37" name="直線コネクタ 37"/>
        <xdr:cNvSpPr>
          <a:spLocks/>
        </xdr:cNvSpPr>
      </xdr:nvSpPr>
      <xdr:spPr>
        <a:xfrm flipV="1">
          <a:off x="6172200" y="2419350"/>
          <a:ext cx="676275" cy="2095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2</xdr:row>
      <xdr:rowOff>180975</xdr:rowOff>
    </xdr:from>
    <xdr:to>
      <xdr:col>3</xdr:col>
      <xdr:colOff>447675</xdr:colOff>
      <xdr:row>5</xdr:row>
      <xdr:rowOff>85725</xdr:rowOff>
    </xdr:to>
    <xdr:sp>
      <xdr:nvSpPr>
        <xdr:cNvPr id="38" name="AutoShape 6"/>
        <xdr:cNvSpPr>
          <a:spLocks/>
        </xdr:cNvSpPr>
      </xdr:nvSpPr>
      <xdr:spPr>
        <a:xfrm>
          <a:off x="942975" y="876300"/>
          <a:ext cx="2447925" cy="771525"/>
        </a:xfrm>
        <a:prstGeom prst="wedgeRoundRectCallout">
          <a:avLst>
            <a:gd name="adj1" fmla="val -40546"/>
            <a:gd name="adj2" fmla="val 12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資金計画や整備費内訳に載せているもののほか、開設前に生じる経費を全て計上すること（借入金、敷金、備品費等）</a:t>
          </a:r>
        </a:p>
      </xdr:txBody>
    </xdr:sp>
    <xdr:clientData/>
  </xdr:twoCellAnchor>
  <xdr:twoCellAnchor>
    <xdr:from>
      <xdr:col>3</xdr:col>
      <xdr:colOff>38100</xdr:colOff>
      <xdr:row>4</xdr:row>
      <xdr:rowOff>266700</xdr:rowOff>
    </xdr:from>
    <xdr:to>
      <xdr:col>3</xdr:col>
      <xdr:colOff>228600</xdr:colOff>
      <xdr:row>5</xdr:row>
      <xdr:rowOff>323850</xdr:rowOff>
    </xdr:to>
    <xdr:sp>
      <xdr:nvSpPr>
        <xdr:cNvPr id="39" name="直線コネクタ 39"/>
        <xdr:cNvSpPr>
          <a:spLocks/>
        </xdr:cNvSpPr>
      </xdr:nvSpPr>
      <xdr:spPr>
        <a:xfrm>
          <a:off x="2981325" y="1543050"/>
          <a:ext cx="190500" cy="3429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xdr:row>
      <xdr:rowOff>57150</xdr:rowOff>
    </xdr:from>
    <xdr:to>
      <xdr:col>16</xdr:col>
      <xdr:colOff>1066800</xdr:colOff>
      <xdr:row>5</xdr:row>
      <xdr:rowOff>57150</xdr:rowOff>
    </xdr:to>
    <xdr:sp>
      <xdr:nvSpPr>
        <xdr:cNvPr id="40" name="AutoShape 6"/>
        <xdr:cNvSpPr>
          <a:spLocks/>
        </xdr:cNvSpPr>
      </xdr:nvSpPr>
      <xdr:spPr>
        <a:xfrm>
          <a:off x="11249025" y="952500"/>
          <a:ext cx="4295775" cy="666750"/>
        </a:xfrm>
        <a:prstGeom prst="wedgeRoundRectCallout">
          <a:avLst>
            <a:gd name="adj1" fmla="val -40546"/>
            <a:gd name="adj2" fmla="val 12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建物の償還金があり、その期間が２０年目以降の場合は、列を追加し、最終年を記載すること。</a:t>
          </a:r>
        </a:p>
      </xdr:txBody>
    </xdr:sp>
    <xdr:clientData/>
  </xdr:twoCellAnchor>
  <xdr:twoCellAnchor>
    <xdr:from>
      <xdr:col>15</xdr:col>
      <xdr:colOff>866775</xdr:colOff>
      <xdr:row>4</xdr:row>
      <xdr:rowOff>276225</xdr:rowOff>
    </xdr:from>
    <xdr:to>
      <xdr:col>16</xdr:col>
      <xdr:colOff>209550</xdr:colOff>
      <xdr:row>5</xdr:row>
      <xdr:rowOff>247650</xdr:rowOff>
    </xdr:to>
    <xdr:sp>
      <xdr:nvSpPr>
        <xdr:cNvPr id="41" name="直線コネクタ 41"/>
        <xdr:cNvSpPr>
          <a:spLocks/>
        </xdr:cNvSpPr>
      </xdr:nvSpPr>
      <xdr:spPr>
        <a:xfrm flipH="1">
          <a:off x="14344650" y="1552575"/>
          <a:ext cx="342900" cy="2571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38</xdr:row>
      <xdr:rowOff>85725</xdr:rowOff>
    </xdr:from>
    <xdr:to>
      <xdr:col>12</xdr:col>
      <xdr:colOff>781050</xdr:colOff>
      <xdr:row>43</xdr:row>
      <xdr:rowOff>66675</xdr:rowOff>
    </xdr:to>
    <xdr:sp>
      <xdr:nvSpPr>
        <xdr:cNvPr id="1" name="角丸四角形 1"/>
        <xdr:cNvSpPr>
          <a:spLocks/>
        </xdr:cNvSpPr>
      </xdr:nvSpPr>
      <xdr:spPr>
        <a:xfrm>
          <a:off x="4429125" y="10429875"/>
          <a:ext cx="5543550" cy="1181100"/>
        </a:xfrm>
        <a:prstGeom prst="roundRect">
          <a:avLst/>
        </a:prstGeom>
        <a:solidFill>
          <a:srgbClr val="FFFFFF"/>
        </a:solidFill>
        <a:ln w="28575" cmpd="dbl">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居住に要する費用の算定式（基本）</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建設年次の施設整備費</a:t>
          </a:r>
          <a:r>
            <a:rPr lang="en-US" cap="none" sz="1100" b="1" i="0" u="none" baseline="30000">
              <a:solidFill>
                <a:srgbClr val="FF0000"/>
              </a:solidFill>
            </a:rPr>
            <a:t> </a:t>
          </a:r>
          <a:r>
            <a:rPr lang="en-US" cap="none" sz="1100" b="1" i="0" u="none" baseline="0">
              <a:solidFill>
                <a:srgbClr val="FF0000"/>
              </a:solidFill>
              <a:latin typeface="ＭＳ Ｐゴシック"/>
              <a:ea typeface="ＭＳ Ｐゴシック"/>
              <a:cs typeface="ＭＳ Ｐゴシック"/>
            </a:rPr>
            <a:t>－公的補助額</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定員数</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稼働率</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＋一定期間の</a:t>
          </a:r>
          <a:r>
            <a:rPr lang="en-US" cap="none" sz="1100" b="1" i="0" u="none" baseline="0">
              <a:solidFill>
                <a:srgbClr val="FF0000"/>
              </a:solidFill>
              <a:latin typeface="ＭＳ Ｐゴシック"/>
              <a:ea typeface="ＭＳ Ｐゴシック"/>
              <a:cs typeface="ＭＳ Ｐゴシック"/>
            </a:rPr>
            <a:t>維持管理経費等</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当該一定期間の月数</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施設整備費の補助を受ける場合の「一定期間」は、当該施設の耐用年数とする。</a:t>
          </a:r>
        </a:p>
      </xdr:txBody>
    </xdr:sp>
    <xdr:clientData/>
  </xdr:twoCellAnchor>
  <xdr:twoCellAnchor>
    <xdr:from>
      <xdr:col>5</xdr:col>
      <xdr:colOff>257175</xdr:colOff>
      <xdr:row>1</xdr:row>
      <xdr:rowOff>114300</xdr:rowOff>
    </xdr:from>
    <xdr:to>
      <xdr:col>10</xdr:col>
      <xdr:colOff>752475</xdr:colOff>
      <xdr:row>5</xdr:row>
      <xdr:rowOff>95250</xdr:rowOff>
    </xdr:to>
    <xdr:sp>
      <xdr:nvSpPr>
        <xdr:cNvPr id="2" name="角丸四角形 2"/>
        <xdr:cNvSpPr>
          <a:spLocks/>
        </xdr:cNvSpPr>
      </xdr:nvSpPr>
      <xdr:spPr>
        <a:xfrm>
          <a:off x="2390775" y="371475"/>
          <a:ext cx="5743575" cy="1095375"/>
        </a:xfrm>
        <a:prstGeom prst="roundRect">
          <a:avLst/>
        </a:prstGeom>
        <a:solidFill>
          <a:srgbClr val="FFFFFF"/>
        </a:solidFill>
        <a:ln w="19050" cmpd="sng">
          <a:solidFill>
            <a:srgbClr val="0066FF"/>
          </a:solidFill>
          <a:headEnd type="none"/>
          <a:tailEnd type="none"/>
        </a:ln>
      </xdr:spPr>
      <xdr:txBody>
        <a:bodyPr vertOverflow="clip" wrap="square" anchor="ctr"/>
        <a:p>
          <a:pPr algn="l">
            <a:defRPr/>
          </a:pPr>
          <a:r>
            <a:rPr lang="en-US" cap="none" sz="1200" b="1" i="0" u="none" baseline="0">
              <a:solidFill>
                <a:srgbClr val="0000FF"/>
              </a:solidFill>
              <a:latin typeface="ＭＳ Ｐゴシック"/>
              <a:ea typeface="ＭＳ Ｐゴシック"/>
              <a:cs typeface="ＭＳ Ｐゴシック"/>
            </a:rPr>
            <a:t>◯</a:t>
          </a:r>
          <a:r>
            <a:rPr lang="en-US" cap="none" sz="1200" b="1" i="0" u="none" baseline="0">
              <a:solidFill>
                <a:srgbClr val="0000FF"/>
              </a:solidFill>
            </a:rPr>
            <a:t> </a:t>
          </a:r>
          <a:r>
            <a:rPr lang="en-US" cap="none" sz="1200" b="1" i="0" u="none" baseline="0">
              <a:solidFill>
                <a:srgbClr val="0000FF"/>
              </a:solidFill>
              <a:latin typeface="ＭＳ Ｐゴシック"/>
              <a:ea typeface="ＭＳ Ｐゴシック"/>
              <a:cs typeface="ＭＳ Ｐゴシック"/>
            </a:rPr>
            <a:t>利用料等は、低所得者でも支払い可能な額としてください。</a:t>
          </a:r>
          <a:r>
            <a:rPr lang="en-US" cap="none" sz="1200" b="1" i="0" u="none" baseline="0">
              <a:solidFill>
                <a:srgbClr val="0000FF"/>
              </a:solidFill>
            </a:rPr>
            <a:t>
</a:t>
          </a:r>
          <a:r>
            <a:rPr lang="en-US" cap="none" sz="1200" b="1" i="0" u="none" baseline="0">
              <a:solidFill>
                <a:srgbClr val="0000FF"/>
              </a:solidFill>
              <a:latin typeface="ＭＳ Ｐゴシック"/>
              <a:ea typeface="ＭＳ Ｐゴシック"/>
              <a:cs typeface="ＭＳ Ｐゴシック"/>
            </a:rPr>
            <a:t>◯</a:t>
          </a:r>
          <a:r>
            <a:rPr lang="en-US" cap="none" sz="1200" b="1" i="0" u="none" baseline="0">
              <a:solidFill>
                <a:srgbClr val="0000FF"/>
              </a:solidFill>
            </a:rPr>
            <a:t> </a:t>
          </a:r>
          <a:r>
            <a:rPr lang="en-US" cap="none" sz="1200" b="1" i="0" u="none" baseline="0">
              <a:solidFill>
                <a:srgbClr val="0000FF"/>
              </a:solidFill>
              <a:latin typeface="ＭＳ Ｐゴシック"/>
              <a:ea typeface="ＭＳ Ｐゴシック"/>
              <a:cs typeface="ＭＳ Ｐゴシック"/>
            </a:rPr>
            <a:t>開設に当たっては、</a:t>
          </a:r>
          <a:r>
            <a:rPr lang="en-US" cap="none" sz="1200" b="1" i="0" u="none" baseline="0">
              <a:solidFill>
                <a:srgbClr val="0000FF"/>
              </a:solidFill>
              <a:latin typeface="ＭＳ Ｐゴシック"/>
              <a:ea typeface="ＭＳ Ｐゴシック"/>
              <a:cs typeface="ＭＳ Ｐゴシック"/>
            </a:rPr>
            <a:t>公募</a:t>
          </a:r>
          <a:r>
            <a:rPr lang="en-US" cap="none" sz="1200" b="1" i="0" u="none" baseline="0">
              <a:solidFill>
                <a:srgbClr val="0000FF"/>
              </a:solidFill>
              <a:latin typeface="ＭＳ Ｐゴシック"/>
              <a:ea typeface="ＭＳ Ｐゴシック"/>
              <a:cs typeface="ＭＳ Ｐゴシック"/>
            </a:rPr>
            <a:t>時の利用料等を超えることはできません。</a:t>
          </a:r>
          <a:r>
            <a:rPr lang="en-US" cap="none" sz="1200" b="1" i="0" u="none" baseline="0">
              <a:solidFill>
                <a:srgbClr val="0000FF"/>
              </a:solidFill>
            </a:rPr>
            <a:t>
</a:t>
          </a:r>
          <a:r>
            <a:rPr lang="en-US" cap="none" sz="1200" b="1" i="0" u="none" baseline="0">
              <a:solidFill>
                <a:srgbClr val="0000FF"/>
              </a:solidFill>
              <a:latin typeface="ＭＳ Ｐゴシック"/>
              <a:ea typeface="ＭＳ Ｐゴシック"/>
              <a:cs typeface="ＭＳ Ｐゴシック"/>
            </a:rPr>
            <a:t>◯</a:t>
          </a:r>
          <a:r>
            <a:rPr lang="en-US" cap="none" sz="1200" b="1" i="0" u="none" baseline="0">
              <a:solidFill>
                <a:srgbClr val="0000FF"/>
              </a:solidFill>
            </a:rPr>
            <a:t> </a:t>
          </a:r>
          <a:r>
            <a:rPr lang="en-US" cap="none" sz="1200" b="1" i="0" u="none" baseline="0">
              <a:solidFill>
                <a:srgbClr val="0000FF"/>
              </a:solidFill>
              <a:latin typeface="ＭＳ Ｐゴシック"/>
              <a:ea typeface="ＭＳ Ｐゴシック"/>
              <a:cs typeface="ＭＳ Ｐゴシック"/>
            </a:rPr>
            <a:t>他の公募資料の内容と不一致がないようにしてください。</a:t>
          </a:r>
          <a:r>
            <a:rPr lang="en-US" cap="none" sz="1200" b="1" i="0" u="none" baseline="0">
              <a:solidFill>
                <a:srgbClr val="0000FF"/>
              </a:solidFill>
            </a:rPr>
            <a:t>
</a:t>
          </a:r>
          <a:r>
            <a:rPr lang="en-US" cap="none" sz="1200" b="1" i="0" u="none" baseline="0">
              <a:solidFill>
                <a:srgbClr val="0000FF"/>
              </a:solidFill>
              <a:latin typeface="ＭＳ Ｐゴシック"/>
              <a:ea typeface="ＭＳ Ｐゴシック"/>
              <a:cs typeface="ＭＳ Ｐゴシック"/>
            </a:rPr>
            <a:t>◯</a:t>
          </a:r>
          <a:r>
            <a:rPr lang="en-US" cap="none" sz="1200" b="1" i="0" u="none" baseline="0">
              <a:solidFill>
                <a:srgbClr val="0000FF"/>
              </a:solidFill>
            </a:rPr>
            <a:t> </a:t>
          </a:r>
          <a:r>
            <a:rPr lang="en-US" cap="none" sz="1200" b="1" i="0" u="none" baseline="0">
              <a:solidFill>
                <a:srgbClr val="0000FF"/>
              </a:solidFill>
              <a:latin typeface="ＭＳ Ｐゴシック"/>
              <a:ea typeface="ＭＳ Ｐゴシック"/>
              <a:cs typeface="ＭＳ Ｐゴシック"/>
            </a:rPr>
            <a:t>黄色のセルは自動計算されます。</a:t>
          </a:r>
        </a:p>
      </xdr:txBody>
    </xdr:sp>
    <xdr:clientData/>
  </xdr:twoCellAnchor>
  <xdr:twoCellAnchor>
    <xdr:from>
      <xdr:col>9</xdr:col>
      <xdr:colOff>990600</xdr:colOff>
      <xdr:row>22</xdr:row>
      <xdr:rowOff>247650</xdr:rowOff>
    </xdr:from>
    <xdr:to>
      <xdr:col>10</xdr:col>
      <xdr:colOff>95250</xdr:colOff>
      <xdr:row>24</xdr:row>
      <xdr:rowOff>180975</xdr:rowOff>
    </xdr:to>
    <xdr:sp>
      <xdr:nvSpPr>
        <xdr:cNvPr id="3" name="直線コネクタ 3"/>
        <xdr:cNvSpPr>
          <a:spLocks/>
        </xdr:cNvSpPr>
      </xdr:nvSpPr>
      <xdr:spPr>
        <a:xfrm flipH="1">
          <a:off x="7305675" y="6419850"/>
          <a:ext cx="17145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65</xdr:row>
      <xdr:rowOff>95250</xdr:rowOff>
    </xdr:from>
    <xdr:to>
      <xdr:col>8</xdr:col>
      <xdr:colOff>1304925</xdr:colOff>
      <xdr:row>67</xdr:row>
      <xdr:rowOff>0</xdr:rowOff>
    </xdr:to>
    <xdr:sp>
      <xdr:nvSpPr>
        <xdr:cNvPr id="1" name="Text Box 1"/>
        <xdr:cNvSpPr txBox="1">
          <a:spLocks noChangeArrowheads="1"/>
        </xdr:cNvSpPr>
      </xdr:nvSpPr>
      <xdr:spPr>
        <a:xfrm>
          <a:off x="5048250" y="9058275"/>
          <a:ext cx="12763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　合築の場合には、他事業の専用面積を記入する。</a:t>
          </a:r>
        </a:p>
      </xdr:txBody>
    </xdr:sp>
    <xdr:clientData/>
  </xdr:twoCellAnchor>
  <xdr:twoCellAnchor>
    <xdr:from>
      <xdr:col>8</xdr:col>
      <xdr:colOff>28575</xdr:colOff>
      <xdr:row>67</xdr:row>
      <xdr:rowOff>95250</xdr:rowOff>
    </xdr:from>
    <xdr:to>
      <xdr:col>8</xdr:col>
      <xdr:colOff>1304925</xdr:colOff>
      <xdr:row>68</xdr:row>
      <xdr:rowOff>276225</xdr:rowOff>
    </xdr:to>
    <xdr:sp>
      <xdr:nvSpPr>
        <xdr:cNvPr id="2" name="Text Box 2"/>
        <xdr:cNvSpPr txBox="1">
          <a:spLocks noChangeArrowheads="1"/>
        </xdr:cNvSpPr>
      </xdr:nvSpPr>
      <xdr:spPr>
        <a:xfrm>
          <a:off x="5048250" y="9610725"/>
          <a:ext cx="12763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　合築施設で他事業との共用施設がある場合に記入する。</a:t>
          </a:r>
        </a:p>
      </xdr:txBody>
    </xdr:sp>
    <xdr:clientData/>
  </xdr:twoCellAnchor>
  <xdr:twoCellAnchor>
    <xdr:from>
      <xdr:col>8</xdr:col>
      <xdr:colOff>19050</xdr:colOff>
      <xdr:row>7</xdr:row>
      <xdr:rowOff>114300</xdr:rowOff>
    </xdr:from>
    <xdr:to>
      <xdr:col>8</xdr:col>
      <xdr:colOff>1304925</xdr:colOff>
      <xdr:row>15</xdr:row>
      <xdr:rowOff>114300</xdr:rowOff>
    </xdr:to>
    <xdr:sp>
      <xdr:nvSpPr>
        <xdr:cNvPr id="3" name="Text Box 3"/>
        <xdr:cNvSpPr txBox="1">
          <a:spLocks noChangeArrowheads="1"/>
        </xdr:cNvSpPr>
      </xdr:nvSpPr>
      <xdr:spPr>
        <a:xfrm>
          <a:off x="5038725" y="981075"/>
          <a:ext cx="1285875" cy="990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居室面積は居室ごとに、上段に芯々面積、下段に内法面積を記入すること。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内法面積は（　）書きで記入する。</a:t>
          </a:r>
        </a:p>
      </xdr:txBody>
    </xdr:sp>
    <xdr:clientData/>
  </xdr:twoCellAnchor>
  <xdr:twoCellAnchor>
    <xdr:from>
      <xdr:col>4</xdr:col>
      <xdr:colOff>371475</xdr:colOff>
      <xdr:row>4</xdr:row>
      <xdr:rowOff>85725</xdr:rowOff>
    </xdr:from>
    <xdr:to>
      <xdr:col>5</xdr:col>
      <xdr:colOff>257175</xdr:colOff>
      <xdr:row>4</xdr:row>
      <xdr:rowOff>85725</xdr:rowOff>
    </xdr:to>
    <xdr:sp>
      <xdr:nvSpPr>
        <xdr:cNvPr id="4" name="直線コネクタ 4"/>
        <xdr:cNvSpPr>
          <a:spLocks/>
        </xdr:cNvSpPr>
      </xdr:nvSpPr>
      <xdr:spPr>
        <a:xfrm flipH="1">
          <a:off x="2152650" y="561975"/>
          <a:ext cx="695325"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xdr:row>
      <xdr:rowOff>19050</xdr:rowOff>
    </xdr:from>
    <xdr:to>
      <xdr:col>7</xdr:col>
      <xdr:colOff>371475</xdr:colOff>
      <xdr:row>7</xdr:row>
      <xdr:rowOff>114300</xdr:rowOff>
    </xdr:to>
    <xdr:sp>
      <xdr:nvSpPr>
        <xdr:cNvPr id="5" name="AutoShape 6"/>
        <xdr:cNvSpPr>
          <a:spLocks/>
        </xdr:cNvSpPr>
      </xdr:nvSpPr>
      <xdr:spPr>
        <a:xfrm>
          <a:off x="2819400" y="495300"/>
          <a:ext cx="1762125" cy="485775"/>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居室</a:t>
          </a:r>
          <a:r>
            <a:rPr lang="en-US" cap="none" sz="1000" b="0" i="0" u="none" baseline="0">
              <a:solidFill>
                <a:srgbClr val="000000"/>
              </a:solidFill>
              <a:latin typeface="ＭＳ Ｐゴシック"/>
              <a:ea typeface="ＭＳ Ｐゴシック"/>
              <a:cs typeface="ＭＳ Ｐゴシック"/>
            </a:rPr>
            <a:t>の面積は、上段に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芯々</a:t>
          </a:r>
          <a:r>
            <a:rPr lang="en-US" cap="none" sz="1000" b="0" i="0" u="none" baseline="0">
              <a:solidFill>
                <a:srgbClr val="000000"/>
              </a:solidFill>
              <a:latin typeface="ＭＳ Ｐゴシック"/>
              <a:ea typeface="ＭＳ Ｐゴシック"/>
              <a:cs typeface="ＭＳ Ｐゴシック"/>
            </a:rPr>
            <a:t>面積を記入する</a:t>
          </a:r>
        </a:p>
      </xdr:txBody>
    </xdr:sp>
    <xdr:clientData/>
  </xdr:twoCellAnchor>
  <xdr:twoCellAnchor>
    <xdr:from>
      <xdr:col>5</xdr:col>
      <xdr:colOff>228600</xdr:colOff>
      <xdr:row>8</xdr:row>
      <xdr:rowOff>9525</xdr:rowOff>
    </xdr:from>
    <xdr:to>
      <xdr:col>7</xdr:col>
      <xdr:colOff>361950</xdr:colOff>
      <xdr:row>15</xdr:row>
      <xdr:rowOff>57150</xdr:rowOff>
    </xdr:to>
    <xdr:sp>
      <xdr:nvSpPr>
        <xdr:cNvPr id="6" name="AutoShape 6"/>
        <xdr:cNvSpPr>
          <a:spLocks/>
        </xdr:cNvSpPr>
      </xdr:nvSpPr>
      <xdr:spPr>
        <a:xfrm>
          <a:off x="2819400" y="1000125"/>
          <a:ext cx="1752600" cy="914400"/>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下段には（　）書きで、</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内法面積を再掲する</a:t>
          </a:r>
          <a:r>
            <a:rPr lang="en-US" cap="none" sz="1000" b="0" i="0" u="none" baseline="0">
              <a:solidFill>
                <a:srgbClr val="000000"/>
              </a:solidFill>
            </a:rPr>
            <a:t>
</a:t>
          </a:r>
          <a:r>
            <a:rPr lang="en-US" cap="none" sz="4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内法面積は、</a:t>
          </a:r>
          <a:r>
            <a:rPr lang="en-US" cap="none" sz="900" b="0" i="0" u="none" baseline="0">
              <a:solidFill>
                <a:srgbClr val="000000"/>
              </a:solidFill>
            </a:rPr>
            <a:t>7.43</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以上（収納設備等を除く）であること</a:t>
          </a:r>
        </a:p>
      </xdr:txBody>
    </xdr:sp>
    <xdr:clientData/>
  </xdr:twoCellAnchor>
  <xdr:twoCellAnchor>
    <xdr:from>
      <xdr:col>4</xdr:col>
      <xdr:colOff>400050</xdr:colOff>
      <xdr:row>5</xdr:row>
      <xdr:rowOff>57150</xdr:rowOff>
    </xdr:from>
    <xdr:to>
      <xdr:col>5</xdr:col>
      <xdr:colOff>219075</xdr:colOff>
      <xdr:row>9</xdr:row>
      <xdr:rowOff>114300</xdr:rowOff>
    </xdr:to>
    <xdr:sp>
      <xdr:nvSpPr>
        <xdr:cNvPr id="7" name="直線コネクタ 7"/>
        <xdr:cNvSpPr>
          <a:spLocks/>
        </xdr:cNvSpPr>
      </xdr:nvSpPr>
      <xdr:spPr>
        <a:xfrm flipH="1" flipV="1">
          <a:off x="2181225" y="676275"/>
          <a:ext cx="628650" cy="5524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49</xdr:row>
      <xdr:rowOff>95250</xdr:rowOff>
    </xdr:from>
    <xdr:to>
      <xdr:col>5</xdr:col>
      <xdr:colOff>361950</xdr:colOff>
      <xdr:row>52</xdr:row>
      <xdr:rowOff>95250</xdr:rowOff>
    </xdr:to>
    <xdr:sp>
      <xdr:nvSpPr>
        <xdr:cNvPr id="8" name="AutoShape 6"/>
        <xdr:cNvSpPr>
          <a:spLocks/>
        </xdr:cNvSpPr>
      </xdr:nvSpPr>
      <xdr:spPr>
        <a:xfrm>
          <a:off x="2133600" y="6391275"/>
          <a:ext cx="819150" cy="485775"/>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芯々面積で記入する</a:t>
          </a:r>
        </a:p>
      </xdr:txBody>
    </xdr:sp>
    <xdr:clientData/>
  </xdr:twoCellAnchor>
  <xdr:twoCellAnchor>
    <xdr:from>
      <xdr:col>4</xdr:col>
      <xdr:colOff>352425</xdr:colOff>
      <xdr:row>66</xdr:row>
      <xdr:rowOff>19050</xdr:rowOff>
    </xdr:from>
    <xdr:to>
      <xdr:col>4</xdr:col>
      <xdr:colOff>552450</xdr:colOff>
      <xdr:row>67</xdr:row>
      <xdr:rowOff>257175</xdr:rowOff>
    </xdr:to>
    <xdr:sp>
      <xdr:nvSpPr>
        <xdr:cNvPr id="9" name="AutoShape 2"/>
        <xdr:cNvSpPr>
          <a:spLocks/>
        </xdr:cNvSpPr>
      </xdr:nvSpPr>
      <xdr:spPr>
        <a:xfrm>
          <a:off x="2133600" y="9258300"/>
          <a:ext cx="200025" cy="514350"/>
        </a:xfrm>
        <a:prstGeom prst="rightBrace">
          <a:avLst>
            <a:gd name="adj1" fmla="val -39231"/>
            <a:gd name="adj2" fmla="val 1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36</xdr:row>
      <xdr:rowOff>47625</xdr:rowOff>
    </xdr:from>
    <xdr:to>
      <xdr:col>6</xdr:col>
      <xdr:colOff>495300</xdr:colOff>
      <xdr:row>41</xdr:row>
      <xdr:rowOff>85725</xdr:rowOff>
    </xdr:to>
    <xdr:sp>
      <xdr:nvSpPr>
        <xdr:cNvPr id="10" name="AutoShape 6"/>
        <xdr:cNvSpPr>
          <a:spLocks/>
        </xdr:cNvSpPr>
      </xdr:nvSpPr>
      <xdr:spPr>
        <a:xfrm>
          <a:off x="2647950" y="4505325"/>
          <a:ext cx="1247775" cy="657225"/>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居室の小計は、芯々面積で記入する</a:t>
          </a:r>
        </a:p>
      </xdr:txBody>
    </xdr:sp>
    <xdr:clientData/>
  </xdr:twoCellAnchor>
  <xdr:twoCellAnchor>
    <xdr:from>
      <xdr:col>4</xdr:col>
      <xdr:colOff>323850</xdr:colOff>
      <xdr:row>39</xdr:row>
      <xdr:rowOff>0</xdr:rowOff>
    </xdr:from>
    <xdr:to>
      <xdr:col>5</xdr:col>
      <xdr:colOff>57150</xdr:colOff>
      <xdr:row>44</xdr:row>
      <xdr:rowOff>104775</xdr:rowOff>
    </xdr:to>
    <xdr:sp>
      <xdr:nvSpPr>
        <xdr:cNvPr id="11" name="直線コネクタ 11"/>
        <xdr:cNvSpPr>
          <a:spLocks/>
        </xdr:cNvSpPr>
      </xdr:nvSpPr>
      <xdr:spPr>
        <a:xfrm flipH="1">
          <a:off x="2105025" y="4829175"/>
          <a:ext cx="542925" cy="7239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66</xdr:row>
      <xdr:rowOff>38100</xdr:rowOff>
    </xdr:from>
    <xdr:to>
      <xdr:col>6</xdr:col>
      <xdr:colOff>600075</xdr:colOff>
      <xdr:row>67</xdr:row>
      <xdr:rowOff>247650</xdr:rowOff>
    </xdr:to>
    <xdr:sp>
      <xdr:nvSpPr>
        <xdr:cNvPr id="12" name="AutoShape 6"/>
        <xdr:cNvSpPr>
          <a:spLocks/>
        </xdr:cNvSpPr>
      </xdr:nvSpPr>
      <xdr:spPr>
        <a:xfrm>
          <a:off x="2352675" y="9277350"/>
          <a:ext cx="1647825" cy="485775"/>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合築（併設）する他事業の専用面積を記入する</a:t>
          </a:r>
        </a:p>
      </xdr:txBody>
    </xdr:sp>
    <xdr:clientData/>
  </xdr:twoCellAnchor>
  <xdr:twoCellAnchor>
    <xdr:from>
      <xdr:col>4</xdr:col>
      <xdr:colOff>666750</xdr:colOff>
      <xdr:row>74</xdr:row>
      <xdr:rowOff>38100</xdr:rowOff>
    </xdr:from>
    <xdr:to>
      <xdr:col>8</xdr:col>
      <xdr:colOff>781050</xdr:colOff>
      <xdr:row>79</xdr:row>
      <xdr:rowOff>57150</xdr:rowOff>
    </xdr:to>
    <xdr:sp>
      <xdr:nvSpPr>
        <xdr:cNvPr id="13" name="AutoShape 6"/>
        <xdr:cNvSpPr>
          <a:spLocks/>
        </xdr:cNvSpPr>
      </xdr:nvSpPr>
      <xdr:spPr>
        <a:xfrm>
          <a:off x="2447925" y="10772775"/>
          <a:ext cx="3352800" cy="685800"/>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「共用面積　計」には、合築施設で他事業との共用施設がある場合には、別紙の「共用面積算出表」により面積按分を算出するとともに、本表にも転記すること</a:t>
          </a:r>
        </a:p>
      </xdr:txBody>
    </xdr:sp>
    <xdr:clientData/>
  </xdr:twoCellAnchor>
  <xdr:twoCellAnchor>
    <xdr:from>
      <xdr:col>4</xdr:col>
      <xdr:colOff>428625</xdr:colOff>
      <xdr:row>68</xdr:row>
      <xdr:rowOff>104775</xdr:rowOff>
    </xdr:from>
    <xdr:to>
      <xdr:col>5</xdr:col>
      <xdr:colOff>76200</xdr:colOff>
      <xdr:row>74</xdr:row>
      <xdr:rowOff>57150</xdr:rowOff>
    </xdr:to>
    <xdr:sp>
      <xdr:nvSpPr>
        <xdr:cNvPr id="14" name="直線コネクタ 14"/>
        <xdr:cNvSpPr>
          <a:spLocks/>
        </xdr:cNvSpPr>
      </xdr:nvSpPr>
      <xdr:spPr>
        <a:xfrm flipH="1" flipV="1">
          <a:off x="2209800" y="9896475"/>
          <a:ext cx="457200" cy="8953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45</xdr:row>
      <xdr:rowOff>9525</xdr:rowOff>
    </xdr:from>
    <xdr:to>
      <xdr:col>4</xdr:col>
      <xdr:colOff>314325</xdr:colOff>
      <xdr:row>69</xdr:row>
      <xdr:rowOff>247650</xdr:rowOff>
    </xdr:to>
    <xdr:sp>
      <xdr:nvSpPr>
        <xdr:cNvPr id="15" name="AutoShape 2"/>
        <xdr:cNvSpPr>
          <a:spLocks/>
        </xdr:cNvSpPr>
      </xdr:nvSpPr>
      <xdr:spPr>
        <a:xfrm>
          <a:off x="1838325" y="5657850"/>
          <a:ext cx="257175" cy="4657725"/>
        </a:xfrm>
        <a:prstGeom prst="rightBrace">
          <a:avLst>
            <a:gd name="adj1" fmla="val -40550"/>
            <a:gd name="adj2" fmla="val -292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4</xdr:row>
      <xdr:rowOff>28575</xdr:rowOff>
    </xdr:from>
    <xdr:to>
      <xdr:col>4</xdr:col>
      <xdr:colOff>238125</xdr:colOff>
      <xdr:row>5</xdr:row>
      <xdr:rowOff>104775</xdr:rowOff>
    </xdr:to>
    <xdr:sp>
      <xdr:nvSpPr>
        <xdr:cNvPr id="16" name="AutoShape 2"/>
        <xdr:cNvSpPr>
          <a:spLocks/>
        </xdr:cNvSpPr>
      </xdr:nvSpPr>
      <xdr:spPr>
        <a:xfrm>
          <a:off x="1771650" y="504825"/>
          <a:ext cx="247650" cy="219075"/>
        </a:xfrm>
        <a:prstGeom prst="rightBrace">
          <a:avLst>
            <a:gd name="adj1" fmla="val -39875"/>
            <a:gd name="adj2" fmla="val 1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4</xdr:row>
      <xdr:rowOff>142875</xdr:rowOff>
    </xdr:from>
    <xdr:ext cx="200025" cy="247650"/>
    <xdr:sp>
      <xdr:nvSpPr>
        <xdr:cNvPr id="1" name="Text Box 24"/>
        <xdr:cNvSpPr txBox="1">
          <a:spLocks noChangeArrowheads="1"/>
        </xdr:cNvSpPr>
      </xdr:nvSpPr>
      <xdr:spPr>
        <a:xfrm>
          <a:off x="1276350" y="2152650"/>
          <a:ext cx="20002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①</a:t>
          </a:r>
        </a:p>
      </xdr:txBody>
    </xdr:sp>
    <xdr:clientData/>
  </xdr:oneCellAnchor>
  <xdr:oneCellAnchor>
    <xdr:from>
      <xdr:col>7</xdr:col>
      <xdr:colOff>390525</xdr:colOff>
      <xdr:row>4</xdr:row>
      <xdr:rowOff>161925</xdr:rowOff>
    </xdr:from>
    <xdr:ext cx="200025" cy="247650"/>
    <xdr:sp>
      <xdr:nvSpPr>
        <xdr:cNvPr id="2" name="Text Box 25"/>
        <xdr:cNvSpPr txBox="1">
          <a:spLocks noChangeArrowheads="1"/>
        </xdr:cNvSpPr>
      </xdr:nvSpPr>
      <xdr:spPr>
        <a:xfrm>
          <a:off x="7553325" y="2171700"/>
          <a:ext cx="20002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②</a:t>
          </a:r>
        </a:p>
      </xdr:txBody>
    </xdr:sp>
    <xdr:clientData/>
  </xdr:oneCellAnchor>
  <xdr:oneCellAnchor>
    <xdr:from>
      <xdr:col>7</xdr:col>
      <xdr:colOff>381000</xdr:colOff>
      <xdr:row>6</xdr:row>
      <xdr:rowOff>142875</xdr:rowOff>
    </xdr:from>
    <xdr:ext cx="200025" cy="247650"/>
    <xdr:sp>
      <xdr:nvSpPr>
        <xdr:cNvPr id="3" name="Text Box 26"/>
        <xdr:cNvSpPr txBox="1">
          <a:spLocks noChangeArrowheads="1"/>
        </xdr:cNvSpPr>
      </xdr:nvSpPr>
      <xdr:spPr>
        <a:xfrm>
          <a:off x="7543800" y="3276600"/>
          <a:ext cx="20002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③</a:t>
          </a:r>
        </a:p>
      </xdr:txBody>
    </xdr:sp>
    <xdr:clientData/>
  </xdr:oneCellAnchor>
  <xdr:twoCellAnchor>
    <xdr:from>
      <xdr:col>4</xdr:col>
      <xdr:colOff>133350</xdr:colOff>
      <xdr:row>4</xdr:row>
      <xdr:rowOff>123825</xdr:rowOff>
    </xdr:from>
    <xdr:to>
      <xdr:col>6</xdr:col>
      <xdr:colOff>923925</xdr:colOff>
      <xdr:row>4</xdr:row>
      <xdr:rowOff>457200</xdr:rowOff>
    </xdr:to>
    <xdr:sp>
      <xdr:nvSpPr>
        <xdr:cNvPr id="4" name="AutoShape 27"/>
        <xdr:cNvSpPr>
          <a:spLocks/>
        </xdr:cNvSpPr>
      </xdr:nvSpPr>
      <xdr:spPr>
        <a:xfrm>
          <a:off x="3667125" y="2133600"/>
          <a:ext cx="3209925" cy="333375"/>
        </a:xfrm>
        <a:prstGeom prst="round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【手順１】各事業別の専用面積を入力する。</a:t>
          </a:r>
        </a:p>
      </xdr:txBody>
    </xdr:sp>
    <xdr:clientData/>
  </xdr:twoCellAnchor>
  <xdr:twoCellAnchor>
    <xdr:from>
      <xdr:col>2</xdr:col>
      <xdr:colOff>133350</xdr:colOff>
      <xdr:row>8</xdr:row>
      <xdr:rowOff>123825</xdr:rowOff>
    </xdr:from>
    <xdr:to>
      <xdr:col>4</xdr:col>
      <xdr:colOff>923925</xdr:colOff>
      <xdr:row>9</xdr:row>
      <xdr:rowOff>76200</xdr:rowOff>
    </xdr:to>
    <xdr:sp>
      <xdr:nvSpPr>
        <xdr:cNvPr id="5" name="AutoShape 28"/>
        <xdr:cNvSpPr>
          <a:spLocks/>
        </xdr:cNvSpPr>
      </xdr:nvSpPr>
      <xdr:spPr>
        <a:xfrm>
          <a:off x="1247775" y="4305300"/>
          <a:ext cx="3209925" cy="476250"/>
        </a:xfrm>
        <a:prstGeom prst="round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【手順２】共用面積を算出する。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（例）　Ⓐの算出方法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a:t>
          </a:r>
        </a:p>
      </xdr:txBody>
    </xdr:sp>
    <xdr:clientData/>
  </xdr:twoCellAnchor>
  <xdr:oneCellAnchor>
    <xdr:from>
      <xdr:col>2</xdr:col>
      <xdr:colOff>114300</xdr:colOff>
      <xdr:row>6</xdr:row>
      <xdr:rowOff>152400</xdr:rowOff>
    </xdr:from>
    <xdr:ext cx="200025" cy="247650"/>
    <xdr:sp>
      <xdr:nvSpPr>
        <xdr:cNvPr id="6" name="Text Box 29"/>
        <xdr:cNvSpPr txBox="1">
          <a:spLocks noChangeArrowheads="1"/>
        </xdr:cNvSpPr>
      </xdr:nvSpPr>
      <xdr:spPr>
        <a:xfrm>
          <a:off x="1228725" y="3286125"/>
          <a:ext cx="20002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95250</xdr:colOff>
      <xdr:row>0</xdr:row>
      <xdr:rowOff>47625</xdr:rowOff>
    </xdr:from>
    <xdr:to>
      <xdr:col>9</xdr:col>
      <xdr:colOff>123825</xdr:colOff>
      <xdr:row>0</xdr:row>
      <xdr:rowOff>238125</xdr:rowOff>
    </xdr:to>
    <xdr:sp>
      <xdr:nvSpPr>
        <xdr:cNvPr id="7" name="Rectangle 30"/>
        <xdr:cNvSpPr>
          <a:spLocks/>
        </xdr:cNvSpPr>
      </xdr:nvSpPr>
      <xdr:spPr>
        <a:xfrm>
          <a:off x="9001125" y="47625"/>
          <a:ext cx="7143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1085850</xdr:colOff>
      <xdr:row>0</xdr:row>
      <xdr:rowOff>66675</xdr:rowOff>
    </xdr:from>
    <xdr:to>
      <xdr:col>7</xdr:col>
      <xdr:colOff>1571625</xdr:colOff>
      <xdr:row>1</xdr:row>
      <xdr:rowOff>0</xdr:rowOff>
    </xdr:to>
    <xdr:sp>
      <xdr:nvSpPr>
        <xdr:cNvPr id="8" name="AutoShape 3"/>
        <xdr:cNvSpPr>
          <a:spLocks/>
        </xdr:cNvSpPr>
      </xdr:nvSpPr>
      <xdr:spPr>
        <a:xfrm>
          <a:off x="5829300" y="66675"/>
          <a:ext cx="2905125" cy="59055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併設事業（施設）がある場合に、事業間で共用する面積があるとき</a:t>
          </a:r>
        </a:p>
      </xdr:txBody>
    </xdr:sp>
    <xdr:clientData/>
  </xdr:twoCellAnchor>
  <xdr:twoCellAnchor>
    <xdr:from>
      <xdr:col>5</xdr:col>
      <xdr:colOff>571500</xdr:colOff>
      <xdr:row>1</xdr:row>
      <xdr:rowOff>95250</xdr:rowOff>
    </xdr:from>
    <xdr:to>
      <xdr:col>7</xdr:col>
      <xdr:colOff>266700</xdr:colOff>
      <xdr:row>2</xdr:row>
      <xdr:rowOff>428625</xdr:rowOff>
    </xdr:to>
    <xdr:sp>
      <xdr:nvSpPr>
        <xdr:cNvPr id="9" name="AutoShape 6"/>
        <xdr:cNvSpPr>
          <a:spLocks/>
        </xdr:cNvSpPr>
      </xdr:nvSpPr>
      <xdr:spPr>
        <a:xfrm>
          <a:off x="5314950" y="752475"/>
          <a:ext cx="2114550" cy="571500"/>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「室別面積表」の「共用面積　計」の合計欄と一致するか</a:t>
          </a:r>
        </a:p>
      </xdr:txBody>
    </xdr:sp>
    <xdr:clientData/>
  </xdr:twoCellAnchor>
  <xdr:twoCellAnchor>
    <xdr:from>
      <xdr:col>6</xdr:col>
      <xdr:colOff>657225</xdr:colOff>
      <xdr:row>2</xdr:row>
      <xdr:rowOff>419100</xdr:rowOff>
    </xdr:from>
    <xdr:to>
      <xdr:col>7</xdr:col>
      <xdr:colOff>457200</xdr:colOff>
      <xdr:row>5</xdr:row>
      <xdr:rowOff>371475</xdr:rowOff>
    </xdr:to>
    <xdr:sp>
      <xdr:nvSpPr>
        <xdr:cNvPr id="10" name="直線コネクタ 10"/>
        <xdr:cNvSpPr>
          <a:spLocks/>
        </xdr:cNvSpPr>
      </xdr:nvSpPr>
      <xdr:spPr>
        <a:xfrm>
          <a:off x="6610350" y="1314450"/>
          <a:ext cx="1009650" cy="16287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1266825</xdr:colOff>
      <xdr:row>12</xdr:row>
      <xdr:rowOff>66675</xdr:rowOff>
    </xdr:from>
    <xdr:to>
      <xdr:col>4</xdr:col>
      <xdr:colOff>38100</xdr:colOff>
      <xdr:row>12</xdr:row>
      <xdr:rowOff>371475</xdr:rowOff>
    </xdr:to>
    <xdr:sp>
      <xdr:nvSpPr>
        <xdr:cNvPr id="1" name="テキスト ボックス 1"/>
        <xdr:cNvSpPr txBox="1">
          <a:spLocks noChangeArrowheads="1"/>
        </xdr:cNvSpPr>
      </xdr:nvSpPr>
      <xdr:spPr>
        <a:xfrm>
          <a:off x="2838450" y="5324475"/>
          <a:ext cx="2571750" cy="314325"/>
        </a:xfrm>
        <a:prstGeom prst="rect">
          <a:avLst/>
        </a:prstGeom>
        <a:solidFill>
          <a:srgbClr val="F79646"/>
        </a:solidFill>
        <a:ln w="25400" cmpd="sng">
          <a:solidFill>
            <a:srgbClr val="B66D31"/>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合計数が合っているか確認すること</a:t>
          </a:r>
        </a:p>
      </xdr:txBody>
    </xdr:sp>
    <xdr:clientData/>
  </xdr:twoCellAnchor>
  <xdr:twoCellAnchor>
    <xdr:from>
      <xdr:col>4</xdr:col>
      <xdr:colOff>209550</xdr:colOff>
      <xdr:row>0</xdr:row>
      <xdr:rowOff>57150</xdr:rowOff>
    </xdr:from>
    <xdr:to>
      <xdr:col>4</xdr:col>
      <xdr:colOff>1162050</xdr:colOff>
      <xdr:row>0</xdr:row>
      <xdr:rowOff>381000</xdr:rowOff>
    </xdr:to>
    <xdr:sp>
      <xdr:nvSpPr>
        <xdr:cNvPr id="2" name="Rectangle 30"/>
        <xdr:cNvSpPr>
          <a:spLocks/>
        </xdr:cNvSpPr>
      </xdr:nvSpPr>
      <xdr:spPr>
        <a:xfrm>
          <a:off x="5581650" y="57150"/>
          <a:ext cx="9525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2</xdr:col>
      <xdr:colOff>1076325</xdr:colOff>
      <xdr:row>8</xdr:row>
      <xdr:rowOff>276225</xdr:rowOff>
    </xdr:from>
    <xdr:to>
      <xdr:col>5</xdr:col>
      <xdr:colOff>95250</xdr:colOff>
      <xdr:row>10</xdr:row>
      <xdr:rowOff>142875</xdr:rowOff>
    </xdr:to>
    <xdr:sp>
      <xdr:nvSpPr>
        <xdr:cNvPr id="3" name="Rectangle 30"/>
        <xdr:cNvSpPr>
          <a:spLocks/>
        </xdr:cNvSpPr>
      </xdr:nvSpPr>
      <xdr:spPr>
        <a:xfrm>
          <a:off x="3914775" y="3781425"/>
          <a:ext cx="2819400" cy="742950"/>
        </a:xfrm>
        <a:prstGeom prst="rect">
          <a:avLst/>
        </a:prstGeom>
        <a:solidFill>
          <a:srgbClr val="F79646"/>
        </a:solidFill>
        <a:ln w="25400" cmpd="sng">
          <a:solidFill>
            <a:srgbClr val="B66D31"/>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latin typeface="ＭＳ Ｐゴシック"/>
              <a:ea typeface="ＭＳ Ｐゴシック"/>
              <a:cs typeface="ＭＳ Ｐゴシック"/>
            </a:rPr>
            <a:t>この表に記載した全ての職種について、</a:t>
          </a:r>
          <a:r>
            <a:rPr lang="en-US" cap="none" sz="1100" b="1" i="0" u="none" baseline="0">
              <a:solidFill>
                <a:srgbClr val="FFFFFF"/>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次のローテーション表に記載すること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352425</xdr:colOff>
      <xdr:row>0</xdr:row>
      <xdr:rowOff>114300</xdr:rowOff>
    </xdr:from>
    <xdr:to>
      <xdr:col>37</xdr:col>
      <xdr:colOff>885825</xdr:colOff>
      <xdr:row>2</xdr:row>
      <xdr:rowOff>66675</xdr:rowOff>
    </xdr:to>
    <xdr:sp>
      <xdr:nvSpPr>
        <xdr:cNvPr id="1" name="Rectangle 30"/>
        <xdr:cNvSpPr>
          <a:spLocks/>
        </xdr:cNvSpPr>
      </xdr:nvSpPr>
      <xdr:spPr>
        <a:xfrm>
          <a:off x="9277350" y="104775"/>
          <a:ext cx="952500"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4</xdr:col>
      <xdr:colOff>171450</xdr:colOff>
      <xdr:row>7</xdr:row>
      <xdr:rowOff>76200</xdr:rowOff>
    </xdr:from>
    <xdr:to>
      <xdr:col>5</xdr:col>
      <xdr:colOff>114300</xdr:colOff>
      <xdr:row>14</xdr:row>
      <xdr:rowOff>0</xdr:rowOff>
    </xdr:to>
    <xdr:sp>
      <xdr:nvSpPr>
        <xdr:cNvPr id="2" name="右中かっこ 2"/>
        <xdr:cNvSpPr>
          <a:spLocks/>
        </xdr:cNvSpPr>
      </xdr:nvSpPr>
      <xdr:spPr>
        <a:xfrm>
          <a:off x="1257300" y="1619250"/>
          <a:ext cx="133350" cy="19907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8</xdr:row>
      <xdr:rowOff>285750</xdr:rowOff>
    </xdr:from>
    <xdr:to>
      <xdr:col>7</xdr:col>
      <xdr:colOff>19050</xdr:colOff>
      <xdr:row>12</xdr:row>
      <xdr:rowOff>171450</xdr:rowOff>
    </xdr:to>
    <xdr:sp>
      <xdr:nvSpPr>
        <xdr:cNvPr id="3" name="テキスト ボックス 3"/>
        <xdr:cNvSpPr txBox="1">
          <a:spLocks noChangeArrowheads="1"/>
        </xdr:cNvSpPr>
      </xdr:nvSpPr>
      <xdr:spPr>
        <a:xfrm>
          <a:off x="1400175" y="2124075"/>
          <a:ext cx="847725" cy="10668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公募時は</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a:t>
          </a:r>
          <a:r>
            <a:rPr lang="en-US" cap="none" sz="900" b="0" i="0" u="none" baseline="0">
              <a:solidFill>
                <a:srgbClr val="000000"/>
              </a:solidFill>
              <a:latin typeface="ＭＳ Ｐゴシック"/>
              <a:ea typeface="ＭＳ Ｐゴシック"/>
              <a:cs typeface="ＭＳ Ｐゴシック"/>
            </a:rPr>
            <a:t>、・・・等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の符号で可</a:t>
          </a:r>
        </a:p>
      </xdr:txBody>
    </xdr:sp>
    <xdr:clientData/>
  </xdr:twoCellAnchor>
  <xdr:twoCellAnchor>
    <xdr:from>
      <xdr:col>17</xdr:col>
      <xdr:colOff>76200</xdr:colOff>
      <xdr:row>0</xdr:row>
      <xdr:rowOff>76200</xdr:rowOff>
    </xdr:from>
    <xdr:to>
      <xdr:col>36</xdr:col>
      <xdr:colOff>200025</xdr:colOff>
      <xdr:row>2</xdr:row>
      <xdr:rowOff>19050</xdr:rowOff>
    </xdr:to>
    <xdr:sp>
      <xdr:nvSpPr>
        <xdr:cNvPr id="4" name="Rectangle 30"/>
        <xdr:cNvSpPr>
          <a:spLocks/>
        </xdr:cNvSpPr>
      </xdr:nvSpPr>
      <xdr:spPr>
        <a:xfrm>
          <a:off x="4495800" y="76200"/>
          <a:ext cx="4629150" cy="314325"/>
        </a:xfrm>
        <a:prstGeom prst="rect">
          <a:avLst/>
        </a:prstGeom>
        <a:solidFill>
          <a:srgbClr val="F79646"/>
        </a:solidFill>
        <a:ln w="25400" cmpd="sng">
          <a:solidFill>
            <a:srgbClr val="B66D31"/>
          </a:solidFill>
          <a:headEnd type="none"/>
          <a:tailEnd type="none"/>
        </a:ln>
      </xdr:spPr>
      <xdr:txBody>
        <a:bodyPr vertOverflow="clip" wrap="square" lIns="27432" tIns="18288" rIns="27432" bIns="18288" anchor="ctr"/>
        <a:p>
          <a:pPr algn="ctr">
            <a:defRPr/>
          </a:pPr>
          <a:r>
            <a:rPr lang="en-US" cap="none" sz="900" b="1" i="0" u="none" baseline="0">
              <a:solidFill>
                <a:srgbClr val="FFFFFF"/>
              </a:solidFill>
              <a:latin typeface="ＭＳ Ｐゴシック"/>
              <a:ea typeface="ＭＳ Ｐゴシック"/>
              <a:cs typeface="ＭＳ Ｐゴシック"/>
            </a:rPr>
            <a:t>職員配置計画書に記載した全てについて、このローテーション表に記載すること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123825</xdr:rowOff>
    </xdr:from>
    <xdr:to>
      <xdr:col>11</xdr:col>
      <xdr:colOff>609600</xdr:colOff>
      <xdr:row>3</xdr:row>
      <xdr:rowOff>161925</xdr:rowOff>
    </xdr:to>
    <xdr:sp>
      <xdr:nvSpPr>
        <xdr:cNvPr id="1" name="AutoShape 3"/>
        <xdr:cNvSpPr>
          <a:spLocks/>
        </xdr:cNvSpPr>
      </xdr:nvSpPr>
      <xdr:spPr>
        <a:xfrm>
          <a:off x="6400800" y="123825"/>
          <a:ext cx="3124200" cy="59055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併設事業（施設）がある場合は、「資金</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計画（事業別）」の様式で作成すること。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4</xdr:row>
      <xdr:rowOff>152400</xdr:rowOff>
    </xdr:from>
    <xdr:to>
      <xdr:col>2</xdr:col>
      <xdr:colOff>104775</xdr:colOff>
      <xdr:row>5</xdr:row>
      <xdr:rowOff>104775</xdr:rowOff>
    </xdr:to>
    <xdr:sp>
      <xdr:nvSpPr>
        <xdr:cNvPr id="1" name="Line 1"/>
        <xdr:cNvSpPr>
          <a:spLocks/>
        </xdr:cNvSpPr>
      </xdr:nvSpPr>
      <xdr:spPr>
        <a:xfrm>
          <a:off x="619125" y="67627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7</xdr:row>
      <xdr:rowOff>9525</xdr:rowOff>
    </xdr:from>
    <xdr:to>
      <xdr:col>2</xdr:col>
      <xdr:colOff>104775</xdr:colOff>
      <xdr:row>7</xdr:row>
      <xdr:rowOff>123825</xdr:rowOff>
    </xdr:to>
    <xdr:sp>
      <xdr:nvSpPr>
        <xdr:cNvPr id="2" name="Line 2"/>
        <xdr:cNvSpPr>
          <a:spLocks/>
        </xdr:cNvSpPr>
      </xdr:nvSpPr>
      <xdr:spPr>
        <a:xfrm>
          <a:off x="619125" y="1000125"/>
          <a:ext cx="0" cy="1143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xdr:row>
      <xdr:rowOff>171450</xdr:rowOff>
    </xdr:from>
    <xdr:to>
      <xdr:col>1</xdr:col>
      <xdr:colOff>104775</xdr:colOff>
      <xdr:row>6</xdr:row>
      <xdr:rowOff>123825</xdr:rowOff>
    </xdr:to>
    <xdr:sp>
      <xdr:nvSpPr>
        <xdr:cNvPr id="1" name="Line 1"/>
        <xdr:cNvSpPr>
          <a:spLocks/>
        </xdr:cNvSpPr>
      </xdr:nvSpPr>
      <xdr:spPr>
        <a:xfrm>
          <a:off x="523875" y="952500"/>
          <a:ext cx="0" cy="1238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8</xdr:row>
      <xdr:rowOff>9525</xdr:rowOff>
    </xdr:from>
    <xdr:to>
      <xdr:col>1</xdr:col>
      <xdr:colOff>104775</xdr:colOff>
      <xdr:row>8</xdr:row>
      <xdr:rowOff>152400</xdr:rowOff>
    </xdr:to>
    <xdr:sp>
      <xdr:nvSpPr>
        <xdr:cNvPr id="2" name="Line 2"/>
        <xdr:cNvSpPr>
          <a:spLocks/>
        </xdr:cNvSpPr>
      </xdr:nvSpPr>
      <xdr:spPr>
        <a:xfrm>
          <a:off x="523875" y="1343025"/>
          <a:ext cx="0" cy="1428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20</xdr:row>
      <xdr:rowOff>9525</xdr:rowOff>
    </xdr:from>
    <xdr:to>
      <xdr:col>5</xdr:col>
      <xdr:colOff>76200</xdr:colOff>
      <xdr:row>24</xdr:row>
      <xdr:rowOff>95250</xdr:rowOff>
    </xdr:to>
    <xdr:sp>
      <xdr:nvSpPr>
        <xdr:cNvPr id="3" name="AutoShape 6"/>
        <xdr:cNvSpPr>
          <a:spLocks/>
        </xdr:cNvSpPr>
      </xdr:nvSpPr>
      <xdr:spPr>
        <a:xfrm>
          <a:off x="561975" y="3552825"/>
          <a:ext cx="3352800" cy="771525"/>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収支</a:t>
          </a:r>
          <a:r>
            <a:rPr lang="en-US" cap="none" sz="1200" b="0" i="0" u="none" baseline="0">
              <a:solidFill>
                <a:srgbClr val="000000"/>
              </a:solidFill>
              <a:latin typeface="ＭＳ Ｐゴシック"/>
              <a:ea typeface="ＭＳ Ｐゴシック"/>
              <a:cs typeface="ＭＳ Ｐゴシック"/>
            </a:rPr>
            <a:t>シミュレーション</a:t>
          </a:r>
          <a:r>
            <a:rPr lang="en-US" cap="none" sz="1200" b="0" i="0" u="none" baseline="0">
              <a:solidFill>
                <a:srgbClr val="000000"/>
              </a:solidFill>
              <a:latin typeface="ＭＳ Ｐゴシック"/>
              <a:ea typeface="ＭＳ Ｐゴシック"/>
              <a:cs typeface="ＭＳ Ｐゴシック"/>
            </a:rPr>
            <a:t>の期間と</a:t>
          </a:r>
          <a:r>
            <a:rPr lang="en-US" cap="none" sz="1200" b="0" i="0" u="none" baseline="0">
              <a:solidFill>
                <a:srgbClr val="000000"/>
              </a:solidFill>
              <a:latin typeface="ＭＳ Ｐゴシック"/>
              <a:ea typeface="ＭＳ Ｐゴシック"/>
              <a:cs typeface="ＭＳ Ｐゴシック"/>
            </a:rPr>
            <a:t>あわせ</a:t>
          </a:r>
          <a:r>
            <a:rPr lang="en-US" cap="none" sz="1200" b="0" i="0" u="none" baseline="0">
              <a:solidFill>
                <a:srgbClr val="000000"/>
              </a:solidFill>
              <a:latin typeface="ＭＳ Ｐゴシック"/>
              <a:ea typeface="ＭＳ Ｐゴシック"/>
              <a:cs typeface="ＭＳ Ｐゴシック"/>
            </a:rPr>
            <a:t>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返済１年目は、</a:t>
          </a:r>
          <a:r>
            <a:rPr lang="en-US" cap="none" sz="1200" b="0" i="0" u="none" baseline="0">
              <a:solidFill>
                <a:srgbClr val="000000"/>
              </a:solidFill>
              <a:latin typeface="ＭＳ Ｐゴシック"/>
              <a:ea typeface="ＭＳ Ｐゴシック"/>
              <a:cs typeface="ＭＳ Ｐゴシック"/>
            </a:rPr>
            <a:t>開設月から１２ヶ月</a:t>
          </a:r>
          <a:r>
            <a:rPr lang="en-US" cap="none" sz="1200" b="0" i="0" u="none" baseline="0">
              <a:solidFill>
                <a:srgbClr val="000000"/>
              </a:solidFill>
              <a:latin typeface="ＭＳ Ｐゴシック"/>
              <a:ea typeface="ＭＳ Ｐゴシック"/>
              <a:cs typeface="ＭＳ Ｐゴシック"/>
            </a:rPr>
            <a:t>分とし、２年目以降も１２ヵ月ごとに作成すること</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533400</xdr:colOff>
      <xdr:row>16</xdr:row>
      <xdr:rowOff>114300</xdr:rowOff>
    </xdr:from>
    <xdr:to>
      <xdr:col>13</xdr:col>
      <xdr:colOff>276225</xdr:colOff>
      <xdr:row>20</xdr:row>
      <xdr:rowOff>76200</xdr:rowOff>
    </xdr:to>
    <xdr:sp>
      <xdr:nvSpPr>
        <xdr:cNvPr id="4" name="直線コネクタ 4"/>
        <xdr:cNvSpPr>
          <a:spLocks/>
        </xdr:cNvSpPr>
      </xdr:nvSpPr>
      <xdr:spPr>
        <a:xfrm flipV="1">
          <a:off x="9544050" y="2971800"/>
          <a:ext cx="457200" cy="6477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0</xdr:row>
      <xdr:rowOff>76200</xdr:rowOff>
    </xdr:from>
    <xdr:to>
      <xdr:col>4</xdr:col>
      <xdr:colOff>619125</xdr:colOff>
      <xdr:row>4</xdr:row>
      <xdr:rowOff>161925</xdr:rowOff>
    </xdr:to>
    <xdr:sp>
      <xdr:nvSpPr>
        <xdr:cNvPr id="5" name="AutoShape 3"/>
        <xdr:cNvSpPr>
          <a:spLocks/>
        </xdr:cNvSpPr>
      </xdr:nvSpPr>
      <xdr:spPr>
        <a:xfrm>
          <a:off x="314325" y="76200"/>
          <a:ext cx="3486150" cy="64770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1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併設事業（施設）がある場合、</a:t>
          </a:r>
          <a:r>
            <a:rPr lang="en-US" cap="none" sz="1400" b="1" i="0" u="sng" baseline="0">
              <a:solidFill>
                <a:srgbClr val="000000"/>
              </a:solidFill>
              <a:latin typeface="ＭＳ Ｐゴシック"/>
              <a:ea typeface="ＭＳ Ｐゴシック"/>
              <a:cs typeface="ＭＳ Ｐゴシック"/>
            </a:rPr>
            <a:t>事業ごと</a:t>
          </a:r>
          <a:r>
            <a:rPr lang="en-US" cap="none" sz="1400" b="1" i="0" u="sng"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及び</a:t>
          </a:r>
          <a:r>
            <a:rPr lang="en-US" cap="none" sz="1400" b="1" i="0" u="sng" baseline="0">
              <a:solidFill>
                <a:srgbClr val="000000"/>
              </a:solidFill>
              <a:latin typeface="ＭＳ Ｐゴシック"/>
              <a:ea typeface="ＭＳ Ｐゴシック"/>
              <a:cs typeface="ＭＳ Ｐゴシック"/>
            </a:rPr>
            <a:t>合計</a:t>
          </a:r>
          <a:r>
            <a:rPr lang="en-US" cap="none" sz="1400" b="1" i="0" u="none" baseline="0">
              <a:solidFill>
                <a:srgbClr val="000000"/>
              </a:solidFill>
              <a:latin typeface="ＭＳ Ｐゴシック"/>
              <a:ea typeface="ＭＳ Ｐゴシック"/>
              <a:cs typeface="ＭＳ Ｐゴシック"/>
            </a:rPr>
            <a:t>も作成すること</a:t>
          </a:r>
        </a:p>
      </xdr:txBody>
    </xdr:sp>
    <xdr:clientData/>
  </xdr:twoCellAnchor>
  <xdr:twoCellAnchor>
    <xdr:from>
      <xdr:col>4</xdr:col>
      <xdr:colOff>619125</xdr:colOff>
      <xdr:row>2</xdr:row>
      <xdr:rowOff>76200</xdr:rowOff>
    </xdr:from>
    <xdr:to>
      <xdr:col>5</xdr:col>
      <xdr:colOff>466725</xdr:colOff>
      <xdr:row>6</xdr:row>
      <xdr:rowOff>161925</xdr:rowOff>
    </xdr:to>
    <xdr:sp>
      <xdr:nvSpPr>
        <xdr:cNvPr id="6" name="直線コネクタ 6"/>
        <xdr:cNvSpPr>
          <a:spLocks/>
        </xdr:cNvSpPr>
      </xdr:nvSpPr>
      <xdr:spPr>
        <a:xfrm>
          <a:off x="3800475" y="400050"/>
          <a:ext cx="504825" cy="7143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542925</xdr:colOff>
      <xdr:row>20</xdr:row>
      <xdr:rowOff>76200</xdr:rowOff>
    </xdr:from>
    <xdr:to>
      <xdr:col>13</xdr:col>
      <xdr:colOff>600075</xdr:colOff>
      <xdr:row>27</xdr:row>
      <xdr:rowOff>0</xdr:rowOff>
    </xdr:to>
    <xdr:sp>
      <xdr:nvSpPr>
        <xdr:cNvPr id="7" name="AutoShape 3"/>
        <xdr:cNvSpPr>
          <a:spLocks/>
        </xdr:cNvSpPr>
      </xdr:nvSpPr>
      <xdr:spPr>
        <a:xfrm>
          <a:off x="5848350" y="3619500"/>
          <a:ext cx="4476750" cy="1123950"/>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本表の金額を基に、「収支見込シミュレーション」の「借入金利息」欄、「借入金元金返済」欄を記入すること。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開設前の返済がある場合は、「収支見込シミュレーション」の「前年度繰越」欄に返済額分をマイナスで記入すること。</a:t>
          </a:r>
        </a:p>
      </xdr:txBody>
    </xdr:sp>
    <xdr:clientData fLocksWithSheet="0"/>
  </xdr:twoCellAnchor>
  <xdr:twoCellAnchor>
    <xdr:from>
      <xdr:col>12</xdr:col>
      <xdr:colOff>466725</xdr:colOff>
      <xdr:row>16</xdr:row>
      <xdr:rowOff>133350</xdr:rowOff>
    </xdr:from>
    <xdr:to>
      <xdr:col>12</xdr:col>
      <xdr:colOff>485775</xdr:colOff>
      <xdr:row>20</xdr:row>
      <xdr:rowOff>95250</xdr:rowOff>
    </xdr:to>
    <xdr:sp>
      <xdr:nvSpPr>
        <xdr:cNvPr id="8" name="直線コネクタ 8"/>
        <xdr:cNvSpPr>
          <a:spLocks/>
        </xdr:cNvSpPr>
      </xdr:nvSpPr>
      <xdr:spPr>
        <a:xfrm flipH="1" flipV="1">
          <a:off x="9477375" y="2990850"/>
          <a:ext cx="19050" cy="6477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1266825</xdr:colOff>
      <xdr:row>18</xdr:row>
      <xdr:rowOff>95250</xdr:rowOff>
    </xdr:from>
    <xdr:to>
      <xdr:col>2</xdr:col>
      <xdr:colOff>314325</xdr:colOff>
      <xdr:row>20</xdr:row>
      <xdr:rowOff>9525</xdr:rowOff>
    </xdr:to>
    <xdr:sp>
      <xdr:nvSpPr>
        <xdr:cNvPr id="9" name="直線コネクタ 9"/>
        <xdr:cNvSpPr>
          <a:spLocks/>
        </xdr:cNvSpPr>
      </xdr:nvSpPr>
      <xdr:spPr>
        <a:xfrm flipH="1" flipV="1">
          <a:off x="1685925" y="3295650"/>
          <a:ext cx="342900" cy="2571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1057275</xdr:colOff>
      <xdr:row>37</xdr:row>
      <xdr:rowOff>85725</xdr:rowOff>
    </xdr:from>
    <xdr:to>
      <xdr:col>2</xdr:col>
      <xdr:colOff>76200</xdr:colOff>
      <xdr:row>39</xdr:row>
      <xdr:rowOff>133350</xdr:rowOff>
    </xdr:to>
    <xdr:sp>
      <xdr:nvSpPr>
        <xdr:cNvPr id="10" name="直線コネクタ 10"/>
        <xdr:cNvSpPr>
          <a:spLocks/>
        </xdr:cNvSpPr>
      </xdr:nvSpPr>
      <xdr:spPr>
        <a:xfrm flipH="1" flipV="1">
          <a:off x="1476375" y="6543675"/>
          <a:ext cx="314325" cy="4095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39</xdr:row>
      <xdr:rowOff>114300</xdr:rowOff>
    </xdr:from>
    <xdr:to>
      <xdr:col>3</xdr:col>
      <xdr:colOff>590550</xdr:colOff>
      <xdr:row>42</xdr:row>
      <xdr:rowOff>161925</xdr:rowOff>
    </xdr:to>
    <xdr:sp>
      <xdr:nvSpPr>
        <xdr:cNvPr id="11" name="AutoShape 6"/>
        <xdr:cNvSpPr>
          <a:spLocks/>
        </xdr:cNvSpPr>
      </xdr:nvSpPr>
      <xdr:spPr>
        <a:xfrm>
          <a:off x="266700" y="6934200"/>
          <a:ext cx="2847975" cy="561975"/>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行が足りない場合は追加し、</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返済が終了する期間まで記入する。</a:t>
          </a:r>
        </a:p>
      </xdr:txBody>
    </xdr:sp>
    <xdr:clientData/>
  </xdr:twoCellAnchor>
  <xdr:twoCellAnchor>
    <xdr:from>
      <xdr:col>4</xdr:col>
      <xdr:colOff>352425</xdr:colOff>
      <xdr:row>38</xdr:row>
      <xdr:rowOff>95250</xdr:rowOff>
    </xdr:from>
    <xdr:to>
      <xdr:col>5</xdr:col>
      <xdr:colOff>19050</xdr:colOff>
      <xdr:row>40</xdr:row>
      <xdr:rowOff>123825</xdr:rowOff>
    </xdr:to>
    <xdr:sp>
      <xdr:nvSpPr>
        <xdr:cNvPr id="12" name="直線コネクタ 12"/>
        <xdr:cNvSpPr>
          <a:spLocks/>
        </xdr:cNvSpPr>
      </xdr:nvSpPr>
      <xdr:spPr>
        <a:xfrm flipH="1" flipV="1">
          <a:off x="3533775" y="6734175"/>
          <a:ext cx="323850" cy="3810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40</xdr:row>
      <xdr:rowOff>114300</xdr:rowOff>
    </xdr:from>
    <xdr:to>
      <xdr:col>7</xdr:col>
      <xdr:colOff>314325</xdr:colOff>
      <xdr:row>43</xdr:row>
      <xdr:rowOff>161925</xdr:rowOff>
    </xdr:to>
    <xdr:sp>
      <xdr:nvSpPr>
        <xdr:cNvPr id="13" name="AutoShape 6"/>
        <xdr:cNvSpPr>
          <a:spLocks/>
        </xdr:cNvSpPr>
      </xdr:nvSpPr>
      <xdr:spPr>
        <a:xfrm>
          <a:off x="3467100" y="7105650"/>
          <a:ext cx="2152650" cy="561975"/>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上の「借入金額」と元金の「合計」の額が一致するか</a:t>
          </a:r>
        </a:p>
      </xdr:txBody>
    </xdr:sp>
    <xdr:clientData/>
  </xdr:twoCellAnchor>
  <xdr:twoCellAnchor>
    <xdr:from>
      <xdr:col>6</xdr:col>
      <xdr:colOff>466725</xdr:colOff>
      <xdr:row>7</xdr:row>
      <xdr:rowOff>190500</xdr:rowOff>
    </xdr:from>
    <xdr:to>
      <xdr:col>9</xdr:col>
      <xdr:colOff>600075</xdr:colOff>
      <xdr:row>9</xdr:row>
      <xdr:rowOff>133350</xdr:rowOff>
    </xdr:to>
    <xdr:sp>
      <xdr:nvSpPr>
        <xdr:cNvPr id="14" name="AutoShape 6"/>
        <xdr:cNvSpPr>
          <a:spLocks/>
        </xdr:cNvSpPr>
      </xdr:nvSpPr>
      <xdr:spPr>
        <a:xfrm>
          <a:off x="5114925" y="1314450"/>
          <a:ext cx="2257425" cy="323850"/>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借入先の金融機関・支店名等</a:t>
          </a:r>
        </a:p>
      </xdr:txBody>
    </xdr:sp>
    <xdr:clientData/>
  </xdr:twoCellAnchor>
  <xdr:twoCellAnchor>
    <xdr:from>
      <xdr:col>4</xdr:col>
      <xdr:colOff>314325</xdr:colOff>
      <xdr:row>8</xdr:row>
      <xdr:rowOff>142875</xdr:rowOff>
    </xdr:from>
    <xdr:to>
      <xdr:col>6</xdr:col>
      <xdr:colOff>466725</xdr:colOff>
      <xdr:row>11</xdr:row>
      <xdr:rowOff>95250</xdr:rowOff>
    </xdr:to>
    <xdr:sp>
      <xdr:nvSpPr>
        <xdr:cNvPr id="15" name="直線コネクタ 15"/>
        <xdr:cNvSpPr>
          <a:spLocks/>
        </xdr:cNvSpPr>
      </xdr:nvSpPr>
      <xdr:spPr>
        <a:xfrm flipH="1">
          <a:off x="3495675" y="1476375"/>
          <a:ext cx="1619250" cy="5048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38</xdr:row>
      <xdr:rowOff>95250</xdr:rowOff>
    </xdr:from>
    <xdr:to>
      <xdr:col>13</xdr:col>
      <xdr:colOff>104775</xdr:colOff>
      <xdr:row>40</xdr:row>
      <xdr:rowOff>76200</xdr:rowOff>
    </xdr:to>
    <xdr:sp>
      <xdr:nvSpPr>
        <xdr:cNvPr id="16" name="直線コネクタ 16"/>
        <xdr:cNvSpPr>
          <a:spLocks/>
        </xdr:cNvSpPr>
      </xdr:nvSpPr>
      <xdr:spPr>
        <a:xfrm flipV="1">
          <a:off x="9829800" y="6734175"/>
          <a:ext cx="0" cy="3333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40</xdr:row>
      <xdr:rowOff>76200</xdr:rowOff>
    </xdr:from>
    <xdr:to>
      <xdr:col>13</xdr:col>
      <xdr:colOff>657225</xdr:colOff>
      <xdr:row>43</xdr:row>
      <xdr:rowOff>114300</xdr:rowOff>
    </xdr:to>
    <xdr:sp>
      <xdr:nvSpPr>
        <xdr:cNvPr id="17" name="AutoShape 6"/>
        <xdr:cNvSpPr>
          <a:spLocks/>
        </xdr:cNvSpPr>
      </xdr:nvSpPr>
      <xdr:spPr>
        <a:xfrm>
          <a:off x="8753475" y="7067550"/>
          <a:ext cx="1628775" cy="552450"/>
        </a:xfrm>
        <a:prstGeom prst="wedgeRoundRectCallout">
          <a:avLst>
            <a:gd name="adj1" fmla="val -28402"/>
            <a:gd name="adj2" fmla="val -3041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「資金計画」の借入金額と一致するか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14</xdr:row>
      <xdr:rowOff>0</xdr:rowOff>
    </xdr:from>
    <xdr:to>
      <xdr:col>13</xdr:col>
      <xdr:colOff>609600</xdr:colOff>
      <xdr:row>14</xdr:row>
      <xdr:rowOff>0</xdr:rowOff>
    </xdr:to>
    <xdr:sp>
      <xdr:nvSpPr>
        <xdr:cNvPr id="1" name="AutoShape 7"/>
        <xdr:cNvSpPr>
          <a:spLocks/>
        </xdr:cNvSpPr>
      </xdr:nvSpPr>
      <xdr:spPr>
        <a:xfrm>
          <a:off x="11458575" y="3762375"/>
          <a:ext cx="1885950" cy="0"/>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簡潔に内訳を記載すること。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drawing" Target="../drawings/drawing12.x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37"/>
  <sheetViews>
    <sheetView showZeros="0" tabSelected="1" view="pageBreakPreview" zoomScale="70" zoomScaleNormal="75" zoomScaleSheetLayoutView="70" zoomScalePageLayoutView="0" workbookViewId="0" topLeftCell="A1">
      <selection activeCell="A1" sqref="A1"/>
    </sheetView>
  </sheetViews>
  <sheetFormatPr defaultColWidth="9.00390625" defaultRowHeight="30" customHeight="1"/>
  <cols>
    <col min="1" max="1" width="18.25390625" style="459" customWidth="1"/>
    <col min="2" max="2" width="6.875" style="459" customWidth="1"/>
    <col min="3" max="3" width="8.875" style="459" customWidth="1"/>
    <col min="4" max="8" width="19.625" style="459" customWidth="1"/>
    <col min="9" max="9" width="12.875" style="459" customWidth="1"/>
    <col min="10" max="13" width="19.625" style="459" customWidth="1"/>
    <col min="14" max="14" width="6.125" style="459" customWidth="1"/>
    <col min="15" max="15" width="3.25390625" style="459" customWidth="1"/>
    <col min="16" max="16" width="16.75390625" style="459" customWidth="1"/>
    <col min="17" max="18" width="15.625" style="459" hidden="1" customWidth="1"/>
    <col min="19" max="19" width="15.625" style="459" customWidth="1"/>
    <col min="20" max="21" width="15.625" style="459" hidden="1" customWidth="1"/>
    <col min="22" max="22" width="15.625" style="459" customWidth="1"/>
    <col min="23" max="23" width="13.625" style="459" customWidth="1"/>
    <col min="24" max="24" width="12.625" style="459" customWidth="1"/>
    <col min="25" max="25" width="9.125" style="459" customWidth="1"/>
    <col min="26" max="31" width="13.625" style="459" customWidth="1"/>
    <col min="32" max="32" width="1.625" style="459" customWidth="1"/>
    <col min="33" max="16384" width="9.00390625" style="459" customWidth="1"/>
  </cols>
  <sheetData>
    <row r="1" s="458" customFormat="1" ht="30" customHeight="1">
      <c r="A1" s="457"/>
    </row>
    <row r="2" spans="2:30" ht="48" customHeight="1">
      <c r="B2" s="460"/>
      <c r="C2" s="460"/>
      <c r="D2" s="1027" t="s">
        <v>320</v>
      </c>
      <c r="E2" s="1028"/>
      <c r="F2" s="1028"/>
      <c r="G2" s="1028"/>
      <c r="H2" s="1028"/>
      <c r="I2" s="1028"/>
      <c r="J2" s="1028"/>
      <c r="K2" s="1028"/>
      <c r="L2" s="460"/>
      <c r="M2" s="460"/>
      <c r="N2" s="461"/>
      <c r="O2" s="461"/>
      <c r="P2" s="461"/>
      <c r="Q2" s="461"/>
      <c r="R2" s="461"/>
      <c r="S2" s="461"/>
      <c r="T2" s="461"/>
      <c r="U2" s="461"/>
      <c r="V2" s="461"/>
      <c r="W2" s="461"/>
      <c r="X2" s="461"/>
      <c r="Y2" s="461"/>
      <c r="Z2" s="461"/>
      <c r="AA2" s="461"/>
      <c r="AB2" s="461"/>
      <c r="AC2" s="461"/>
      <c r="AD2" s="461"/>
    </row>
    <row r="3" spans="1:29" ht="30" customHeight="1">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row>
    <row r="4" spans="1:13" s="464" customFormat="1" ht="30" customHeight="1">
      <c r="A4" s="463" t="s">
        <v>321</v>
      </c>
      <c r="B4" s="1029"/>
      <c r="C4" s="1030"/>
      <c r="D4" s="1030"/>
      <c r="E4" s="1030"/>
      <c r="F4" s="1030"/>
      <c r="G4" s="463" t="s">
        <v>322</v>
      </c>
      <c r="H4" s="1029"/>
      <c r="I4" s="1030"/>
      <c r="J4" s="1030"/>
      <c r="K4" s="1030"/>
      <c r="L4" s="463" t="s">
        <v>323</v>
      </c>
      <c r="M4" s="890" t="s">
        <v>365</v>
      </c>
    </row>
    <row r="6" spans="3:30" ht="24" customHeight="1" thickBot="1">
      <c r="C6" s="465"/>
      <c r="D6" s="465"/>
      <c r="E6" s="465"/>
      <c r="F6" s="465"/>
      <c r="G6" s="465"/>
      <c r="H6" s="465"/>
      <c r="I6" s="465"/>
      <c r="J6" s="465"/>
      <c r="K6" s="465"/>
      <c r="L6" s="465"/>
      <c r="M6" s="466" t="s">
        <v>45</v>
      </c>
      <c r="N6" s="465"/>
      <c r="O6" s="465"/>
      <c r="P6" s="465"/>
      <c r="Q6" s="465"/>
      <c r="R6" s="465"/>
      <c r="S6" s="465"/>
      <c r="T6" s="465"/>
      <c r="U6" s="465"/>
      <c r="V6" s="465"/>
      <c r="W6" s="465"/>
      <c r="X6" s="465"/>
      <c r="Y6" s="465"/>
      <c r="Z6" s="465"/>
      <c r="AA6" s="465"/>
      <c r="AB6" s="465"/>
      <c r="AC6" s="465"/>
      <c r="AD6" s="465"/>
    </row>
    <row r="7" spans="1:18" ht="49.5" customHeight="1">
      <c r="A7" s="1031" t="s">
        <v>324</v>
      </c>
      <c r="B7" s="1033" t="s">
        <v>325</v>
      </c>
      <c r="C7" s="1019" t="s">
        <v>326</v>
      </c>
      <c r="D7" s="1019" t="s">
        <v>327</v>
      </c>
      <c r="E7" s="1019" t="s">
        <v>328</v>
      </c>
      <c r="F7" s="1019" t="s">
        <v>329</v>
      </c>
      <c r="G7" s="1019" t="s">
        <v>330</v>
      </c>
      <c r="H7" s="1019" t="s">
        <v>331</v>
      </c>
      <c r="I7" s="1019" t="s">
        <v>332</v>
      </c>
      <c r="J7" s="1019" t="s">
        <v>333</v>
      </c>
      <c r="K7" s="1019"/>
      <c r="L7" s="1020" t="s">
        <v>334</v>
      </c>
      <c r="M7" s="1021" t="s">
        <v>335</v>
      </c>
      <c r="O7" s="465"/>
      <c r="P7" s="465"/>
      <c r="Q7" s="465"/>
      <c r="R7" s="465"/>
    </row>
    <row r="8" spans="1:19" ht="51" customHeight="1">
      <c r="A8" s="1032"/>
      <c r="B8" s="1032"/>
      <c r="C8" s="1019"/>
      <c r="D8" s="1019"/>
      <c r="E8" s="1019"/>
      <c r="F8" s="1019"/>
      <c r="G8" s="1034"/>
      <c r="H8" s="1019"/>
      <c r="I8" s="1019"/>
      <c r="J8" s="467" t="s">
        <v>336</v>
      </c>
      <c r="K8" s="467" t="s">
        <v>337</v>
      </c>
      <c r="L8" s="1020"/>
      <c r="M8" s="1022"/>
      <c r="O8" s="465"/>
      <c r="P8" s="465"/>
      <c r="Q8" s="465"/>
      <c r="R8" s="465"/>
      <c r="S8" s="459" t="s">
        <v>338</v>
      </c>
    </row>
    <row r="9" spans="1:18" s="464" customFormat="1" ht="45" customHeight="1">
      <c r="A9" s="468" t="s">
        <v>339</v>
      </c>
      <c r="B9" s="469"/>
      <c r="C9" s="470"/>
      <c r="D9" s="471">
        <f>D$13*$C9</f>
        <v>0</v>
      </c>
      <c r="E9" s="472"/>
      <c r="F9" s="471">
        <f>D9-E9</f>
        <v>0</v>
      </c>
      <c r="G9" s="471">
        <f>G$13*$C9</f>
        <v>0</v>
      </c>
      <c r="H9" s="471">
        <f>MIN(F9,G9)</f>
        <v>0</v>
      </c>
      <c r="I9" s="1023"/>
      <c r="J9" s="1025">
        <f>IF(A10=0,0,IF(OR(A10=P29,A10=P31),5000000,3500000)+IF(A12=P35,IF(OR(A10=P29,A10=P31),1000000,700000),0))</f>
        <v>0</v>
      </c>
      <c r="K9" s="471">
        <f>ROUNDDOWN(K$13*$C9,-3)</f>
        <v>0</v>
      </c>
      <c r="L9" s="473">
        <v>0</v>
      </c>
      <c r="M9" s="474">
        <f>ROUNDDOWN(MIN(H9,K9,L9),-3)</f>
        <v>0</v>
      </c>
      <c r="O9" s="475"/>
      <c r="P9" s="475"/>
      <c r="Q9" s="475"/>
      <c r="R9" s="475"/>
    </row>
    <row r="10" spans="1:18" s="464" customFormat="1" ht="45" customHeight="1">
      <c r="A10" s="476"/>
      <c r="B10" s="477">
        <f>IF(B9=0,0,B9+1)</f>
        <v>0</v>
      </c>
      <c r="C10" s="478"/>
      <c r="D10" s="471">
        <f>D$13*$C10</f>
        <v>0</v>
      </c>
      <c r="E10" s="472"/>
      <c r="F10" s="471">
        <f>D10-E10</f>
        <v>0</v>
      </c>
      <c r="G10" s="471">
        <f>G$13*$C10</f>
        <v>0</v>
      </c>
      <c r="H10" s="471">
        <f>MIN(F10,G10)</f>
        <v>0</v>
      </c>
      <c r="I10" s="1024"/>
      <c r="J10" s="1026"/>
      <c r="K10" s="471">
        <f>ROUNDDOWN(K$13*$C10,-3)</f>
        <v>0</v>
      </c>
      <c r="L10" s="480">
        <v>0</v>
      </c>
      <c r="M10" s="474">
        <f>ROUNDDOWN(MIN(H10,K10,L10),-3)</f>
        <v>0</v>
      </c>
      <c r="O10" s="475"/>
      <c r="P10" s="475"/>
      <c r="Q10" s="475"/>
      <c r="R10" s="475"/>
    </row>
    <row r="11" spans="1:18" s="464" customFormat="1" ht="45" customHeight="1">
      <c r="A11" s="481" t="s">
        <v>340</v>
      </c>
      <c r="B11" s="477">
        <f>IF(B10=0,0,B10+1)</f>
        <v>0</v>
      </c>
      <c r="C11" s="478"/>
      <c r="D11" s="471">
        <f>D$13*$C11</f>
        <v>0</v>
      </c>
      <c r="E11" s="472"/>
      <c r="F11" s="471">
        <f>D11-E11</f>
        <v>0</v>
      </c>
      <c r="G11" s="471">
        <f>G$13*$C11</f>
        <v>0</v>
      </c>
      <c r="H11" s="471">
        <f>MIN(F11,G11)</f>
        <v>0</v>
      </c>
      <c r="I11" s="1024"/>
      <c r="J11" s="1026"/>
      <c r="K11" s="471">
        <f>ROUNDDOWN(K$13*$C11,-3)</f>
        <v>0</v>
      </c>
      <c r="L11" s="480">
        <v>0</v>
      </c>
      <c r="M11" s="474">
        <f>ROUNDDOWN(MIN(H11,K11,L11),-3)</f>
        <v>0</v>
      </c>
      <c r="O11" s="475"/>
      <c r="P11" s="475"/>
      <c r="Q11" s="475"/>
      <c r="R11" s="475"/>
    </row>
    <row r="12" spans="1:18" s="464" customFormat="1" ht="45" customHeight="1" thickBot="1">
      <c r="A12" s="482"/>
      <c r="B12" s="477">
        <f>IF(B11=0,0,B11+1)</f>
        <v>0</v>
      </c>
      <c r="C12" s="478"/>
      <c r="D12" s="479">
        <f>D$13*$C12</f>
        <v>0</v>
      </c>
      <c r="E12" s="483"/>
      <c r="F12" s="479">
        <f>D12-E12</f>
        <v>0</v>
      </c>
      <c r="G12" s="479">
        <f>G$13*$C12</f>
        <v>0</v>
      </c>
      <c r="H12" s="479">
        <f>MIN(F12,G12)</f>
        <v>0</v>
      </c>
      <c r="I12" s="1024"/>
      <c r="J12" s="1026"/>
      <c r="K12" s="471">
        <f>ROUNDDOWN(K$13*$C12,-3)</f>
        <v>0</v>
      </c>
      <c r="L12" s="480">
        <v>0</v>
      </c>
      <c r="M12" s="474">
        <f>ROUNDDOWN(MIN(H12,K12,L12),-3)</f>
        <v>0</v>
      </c>
      <c r="O12" s="475"/>
      <c r="P12" s="475"/>
      <c r="Q12" s="475"/>
      <c r="R12" s="475"/>
    </row>
    <row r="13" spans="1:18" s="464" customFormat="1" ht="45" customHeight="1" thickBot="1">
      <c r="A13" s="1011" t="s">
        <v>341</v>
      </c>
      <c r="B13" s="1012"/>
      <c r="C13" s="484">
        <f>SUM(C9:C12)</f>
        <v>0</v>
      </c>
      <c r="D13" s="485"/>
      <c r="E13" s="486">
        <f>SUM(E9:E12)</f>
        <v>0</v>
      </c>
      <c r="F13" s="486">
        <f>D13-E13</f>
        <v>0</v>
      </c>
      <c r="G13" s="485"/>
      <c r="H13" s="486">
        <f>MIN(F13,G13)</f>
        <v>0</v>
      </c>
      <c r="I13" s="487"/>
      <c r="J13" s="487"/>
      <c r="K13" s="486">
        <f>ROUNDDOWN(I9*J9,-3)</f>
        <v>0</v>
      </c>
      <c r="L13" s="488">
        <f>SUM(L9:L12)</f>
        <v>0</v>
      </c>
      <c r="M13" s="489">
        <f>SUM(M9:M12)</f>
        <v>0</v>
      </c>
      <c r="O13" s="475"/>
      <c r="P13" s="475"/>
      <c r="Q13" s="475"/>
      <c r="R13" s="475"/>
    </row>
    <row r="14" spans="1:22" ht="36" customHeight="1">
      <c r="A14" s="465"/>
      <c r="B14" s="465"/>
      <c r="C14" s="465"/>
      <c r="D14" s="465"/>
      <c r="E14" s="465"/>
      <c r="F14" s="465"/>
      <c r="G14" s="465"/>
      <c r="H14" s="465"/>
      <c r="I14" s="465"/>
      <c r="J14" s="465"/>
      <c r="K14" s="465"/>
      <c r="L14" s="465"/>
      <c r="M14" s="465"/>
      <c r="N14" s="465"/>
      <c r="O14" s="465"/>
      <c r="P14" s="475"/>
      <c r="Q14" s="475"/>
      <c r="R14" s="475"/>
      <c r="S14" s="464"/>
      <c r="T14" s="464"/>
      <c r="U14" s="464"/>
      <c r="V14" s="464"/>
    </row>
    <row r="15" spans="1:28" ht="27" customHeight="1">
      <c r="A15" s="490" t="s">
        <v>342</v>
      </c>
      <c r="B15" s="465"/>
      <c r="C15" s="465"/>
      <c r="D15" s="465"/>
      <c r="E15" s="465"/>
      <c r="F15" s="465"/>
      <c r="G15" s="465"/>
      <c r="H15" s="465"/>
      <c r="I15" s="465"/>
      <c r="J15" s="465"/>
      <c r="K15" s="465"/>
      <c r="L15" s="465"/>
      <c r="M15" s="465"/>
      <c r="N15" s="465"/>
      <c r="O15" s="465"/>
      <c r="P15" s="475"/>
      <c r="Q15" s="475"/>
      <c r="R15" s="475"/>
      <c r="S15" s="464"/>
      <c r="T15" s="464"/>
      <c r="U15" s="464"/>
      <c r="V15" s="464"/>
      <c r="X15" s="465"/>
      <c r="Y15" s="465"/>
      <c r="Z15" s="465"/>
      <c r="AA15" s="465"/>
      <c r="AB15" s="465"/>
    </row>
    <row r="16" spans="1:28" ht="27" customHeight="1">
      <c r="A16" s="1013"/>
      <c r="B16" s="1014"/>
      <c r="C16" s="1014"/>
      <c r="D16" s="1014"/>
      <c r="E16" s="491" t="s">
        <v>343</v>
      </c>
      <c r="F16" s="491" t="s">
        <v>344</v>
      </c>
      <c r="G16" s="465"/>
      <c r="H16" s="465"/>
      <c r="I16" s="465"/>
      <c r="J16" s="465"/>
      <c r="K16" s="465"/>
      <c r="L16" s="465"/>
      <c r="M16" s="465"/>
      <c r="P16" s="475"/>
      <c r="Q16" s="475"/>
      <c r="R16" s="475"/>
      <c r="S16" s="464"/>
      <c r="T16" s="464"/>
      <c r="U16" s="464"/>
      <c r="V16" s="464"/>
      <c r="X16" s="465"/>
      <c r="Y16" s="465"/>
      <c r="Z16" s="465"/>
      <c r="AA16" s="465"/>
      <c r="AB16" s="465"/>
    </row>
    <row r="17" spans="1:28" ht="27" customHeight="1">
      <c r="A17" s="1015" t="s">
        <v>345</v>
      </c>
      <c r="B17" s="1016"/>
      <c r="C17" s="1016"/>
      <c r="D17" s="1016"/>
      <c r="E17" s="492"/>
      <c r="F17" s="493"/>
      <c r="G17" s="465"/>
      <c r="H17" s="465"/>
      <c r="I17" s="465"/>
      <c r="J17" s="465"/>
      <c r="K17" s="465"/>
      <c r="L17" s="465"/>
      <c r="M17" s="465"/>
      <c r="P17" s="475"/>
      <c r="Q17" s="475"/>
      <c r="R17" s="475"/>
      <c r="S17" s="464"/>
      <c r="T17" s="464"/>
      <c r="U17" s="464"/>
      <c r="V17" s="464"/>
      <c r="X17" s="465"/>
      <c r="Y17" s="465"/>
      <c r="Z17" s="465"/>
      <c r="AA17" s="465"/>
      <c r="AB17" s="465"/>
    </row>
    <row r="18" spans="1:22" ht="27" customHeight="1">
      <c r="A18" s="1015" t="s">
        <v>346</v>
      </c>
      <c r="B18" s="1016"/>
      <c r="C18" s="1016"/>
      <c r="D18" s="1016"/>
      <c r="E18" s="492"/>
      <c r="F18" s="493"/>
      <c r="G18" s="465"/>
      <c r="H18" s="465"/>
      <c r="I18" s="465"/>
      <c r="J18" s="465"/>
      <c r="K18" s="465"/>
      <c r="L18" s="465"/>
      <c r="M18" s="465"/>
      <c r="P18" s="475"/>
      <c r="Q18" s="475"/>
      <c r="R18" s="475"/>
      <c r="S18" s="464"/>
      <c r="T18" s="464"/>
      <c r="U18" s="464"/>
      <c r="V18" s="464"/>
    </row>
    <row r="19" spans="1:22" ht="27" customHeight="1">
      <c r="A19" s="1017" t="s">
        <v>347</v>
      </c>
      <c r="B19" s="1018"/>
      <c r="C19" s="1018"/>
      <c r="D19" s="1018"/>
      <c r="E19" s="492"/>
      <c r="F19" s="493"/>
      <c r="G19" s="465"/>
      <c r="H19" s="465"/>
      <c r="I19" s="465"/>
      <c r="J19" s="465"/>
      <c r="K19" s="465"/>
      <c r="L19" s="465"/>
      <c r="M19" s="465"/>
      <c r="P19" s="475"/>
      <c r="Q19" s="475"/>
      <c r="R19" s="475"/>
      <c r="S19" s="464"/>
      <c r="T19" s="464"/>
      <c r="U19" s="464"/>
      <c r="V19" s="464"/>
    </row>
    <row r="20" spans="1:22" ht="18.75" customHeight="1">
      <c r="A20" s="465"/>
      <c r="B20" s="465"/>
      <c r="C20" s="465"/>
      <c r="D20" s="465"/>
      <c r="E20" s="465"/>
      <c r="F20" s="465"/>
      <c r="G20" s="465"/>
      <c r="H20" s="465"/>
      <c r="I20" s="465"/>
      <c r="J20" s="465"/>
      <c r="K20" s="465"/>
      <c r="L20" s="465"/>
      <c r="M20" s="465"/>
      <c r="P20" s="475"/>
      <c r="Q20" s="475"/>
      <c r="R20" s="475"/>
      <c r="S20" s="464"/>
      <c r="T20" s="464"/>
      <c r="U20" s="464"/>
      <c r="V20" s="464"/>
    </row>
    <row r="21" spans="1:22" ht="18.75" customHeight="1">
      <c r="A21" s="465"/>
      <c r="B21" s="465"/>
      <c r="C21" s="465"/>
      <c r="D21" s="465"/>
      <c r="E21" s="465"/>
      <c r="F21" s="465"/>
      <c r="G21" s="465"/>
      <c r="H21" s="465"/>
      <c r="I21" s="465"/>
      <c r="J21" s="465"/>
      <c r="K21" s="465"/>
      <c r="L21" s="465"/>
      <c r="M21" s="465"/>
      <c r="P21" s="475"/>
      <c r="Q21" s="475"/>
      <c r="R21" s="475"/>
      <c r="S21" s="464"/>
      <c r="T21" s="464"/>
      <c r="U21" s="464"/>
      <c r="V21" s="464"/>
    </row>
    <row r="22" spans="1:22" ht="19.5" customHeight="1">
      <c r="A22" s="459" t="s">
        <v>348</v>
      </c>
      <c r="P22" s="475"/>
      <c r="Q22" s="475"/>
      <c r="R22" s="475"/>
      <c r="S22" s="464"/>
      <c r="T22" s="464"/>
      <c r="U22" s="464"/>
      <c r="V22" s="464"/>
    </row>
    <row r="23" spans="1:22" ht="19.5" customHeight="1">
      <c r="A23" s="459" t="s">
        <v>349</v>
      </c>
      <c r="P23" s="475"/>
      <c r="Q23" s="475"/>
      <c r="R23" s="475"/>
      <c r="S23" s="464"/>
      <c r="T23" s="464"/>
      <c r="U23" s="464"/>
      <c r="V23" s="464"/>
    </row>
    <row r="24" spans="1:22" ht="19.5" customHeight="1">
      <c r="A24" s="459" t="s">
        <v>350</v>
      </c>
      <c r="P24" s="475"/>
      <c r="Q24" s="475"/>
      <c r="R24" s="475"/>
      <c r="S24" s="464"/>
      <c r="T24" s="464"/>
      <c r="U24" s="464"/>
      <c r="V24" s="464"/>
    </row>
    <row r="25" spans="1:22" ht="19.5" customHeight="1">
      <c r="A25" s="459" t="s">
        <v>351</v>
      </c>
      <c r="P25" s="475"/>
      <c r="Q25" s="475"/>
      <c r="R25" s="475"/>
      <c r="S25" s="464"/>
      <c r="T25" s="464"/>
      <c r="U25" s="464"/>
      <c r="V25" s="464"/>
    </row>
    <row r="26" spans="16:22" ht="19.5" customHeight="1">
      <c r="P26" s="475"/>
      <c r="Q26" s="475"/>
      <c r="R26" s="475"/>
      <c r="S26" s="464"/>
      <c r="T26" s="464"/>
      <c r="U26" s="464"/>
      <c r="V26" s="464"/>
    </row>
    <row r="27" spans="17:22" ht="19.5" customHeight="1">
      <c r="Q27" s="475"/>
      <c r="R27" s="475"/>
      <c r="S27" s="464"/>
      <c r="T27" s="464"/>
      <c r="U27" s="464"/>
      <c r="V27" s="464"/>
    </row>
    <row r="28" spans="16:22" ht="19.5" customHeight="1">
      <c r="P28" s="491" t="s">
        <v>339</v>
      </c>
      <c r="Q28" s="491" t="s">
        <v>352</v>
      </c>
      <c r="R28" s="491" t="s">
        <v>353</v>
      </c>
      <c r="S28" s="491" t="s">
        <v>354</v>
      </c>
      <c r="T28" s="491" t="s">
        <v>352</v>
      </c>
      <c r="U28" s="491" t="s">
        <v>353</v>
      </c>
      <c r="V28" s="491" t="s">
        <v>355</v>
      </c>
    </row>
    <row r="29" spans="16:22" ht="19.5" customHeight="1">
      <c r="P29" s="491" t="s">
        <v>356</v>
      </c>
      <c r="Q29" s="494">
        <v>4000000</v>
      </c>
      <c r="R29" s="494">
        <v>1000000</v>
      </c>
      <c r="S29" s="494">
        <f>SUM(Q29:R29)</f>
        <v>5000000</v>
      </c>
      <c r="T29" s="494">
        <v>5000000</v>
      </c>
      <c r="U29" s="494">
        <v>1000000</v>
      </c>
      <c r="V29" s="494">
        <f>SUM(T29:U29)</f>
        <v>6000000</v>
      </c>
    </row>
    <row r="30" spans="16:22" ht="19.5" customHeight="1">
      <c r="P30" s="491" t="s">
        <v>357</v>
      </c>
      <c r="Q30" s="494">
        <v>2800000</v>
      </c>
      <c r="R30" s="494">
        <v>700000</v>
      </c>
      <c r="S30" s="494">
        <f>SUM(Q30:R30)</f>
        <v>3500000</v>
      </c>
      <c r="T30" s="494">
        <v>3500000</v>
      </c>
      <c r="U30" s="494">
        <v>700000</v>
      </c>
      <c r="V30" s="494">
        <f>SUM(T30:U30)</f>
        <v>4200000</v>
      </c>
    </row>
    <row r="31" spans="16:22" ht="19.5" customHeight="1">
      <c r="P31" s="491" t="s">
        <v>358</v>
      </c>
      <c r="Q31" s="494">
        <v>4000000</v>
      </c>
      <c r="R31" s="494">
        <v>1000000</v>
      </c>
      <c r="S31" s="494">
        <f>SUM(Q31:R31)</f>
        <v>5000000</v>
      </c>
      <c r="T31" s="494">
        <v>5000000</v>
      </c>
      <c r="U31" s="494">
        <v>1000000</v>
      </c>
      <c r="V31" s="494">
        <f>SUM(T31:U31)</f>
        <v>6000000</v>
      </c>
    </row>
    <row r="32" spans="16:22" ht="19.5" customHeight="1">
      <c r="P32" s="495" t="s">
        <v>359</v>
      </c>
      <c r="Q32" s="494">
        <v>2800000</v>
      </c>
      <c r="R32" s="494">
        <v>700000</v>
      </c>
      <c r="S32" s="494">
        <f>SUM(Q32:R32)</f>
        <v>3500000</v>
      </c>
      <c r="T32" s="494">
        <v>3500000</v>
      </c>
      <c r="U32" s="494">
        <v>700000</v>
      </c>
      <c r="V32" s="494">
        <f>SUM(T32:U32)</f>
        <v>4200000</v>
      </c>
    </row>
    <row r="33" spans="19:22" ht="19.5" customHeight="1">
      <c r="S33" s="496"/>
      <c r="T33" s="496"/>
      <c r="U33" s="496"/>
      <c r="V33" s="496"/>
    </row>
    <row r="34" spans="16:22" ht="19.5" customHeight="1">
      <c r="P34" s="491" t="s">
        <v>360</v>
      </c>
      <c r="Q34" s="465"/>
      <c r="R34" s="465"/>
      <c r="S34" s="497" t="s">
        <v>361</v>
      </c>
      <c r="T34" s="496"/>
      <c r="U34" s="496"/>
      <c r="V34" s="497" t="s">
        <v>362</v>
      </c>
    </row>
    <row r="35" spans="16:22" ht="19.5" customHeight="1">
      <c r="P35" s="491" t="s">
        <v>363</v>
      </c>
      <c r="Q35" s="465"/>
      <c r="R35" s="465"/>
      <c r="S35" s="497">
        <v>4</v>
      </c>
      <c r="T35" s="496"/>
      <c r="U35" s="496"/>
      <c r="V35" s="491" t="s">
        <v>363</v>
      </c>
    </row>
    <row r="36" spans="16:22" ht="19.5" customHeight="1">
      <c r="P36" s="491" t="s">
        <v>364</v>
      </c>
      <c r="Q36" s="465"/>
      <c r="R36" s="465"/>
      <c r="S36" s="497">
        <v>5</v>
      </c>
      <c r="T36" s="496"/>
      <c r="U36" s="496"/>
      <c r="V36" s="491" t="s">
        <v>364</v>
      </c>
    </row>
    <row r="37" spans="19:22" ht="30" customHeight="1">
      <c r="S37" s="496"/>
      <c r="T37" s="496"/>
      <c r="U37" s="496"/>
      <c r="V37" s="496"/>
    </row>
  </sheetData>
  <sheetProtection/>
  <mergeCells count="22">
    <mergeCell ref="D2:K2"/>
    <mergeCell ref="B4:F4"/>
    <mergeCell ref="H4:K4"/>
    <mergeCell ref="A7:A8"/>
    <mergeCell ref="B7:B8"/>
    <mergeCell ref="C7:C8"/>
    <mergeCell ref="D7:D8"/>
    <mergeCell ref="E7:E8"/>
    <mergeCell ref="F7:F8"/>
    <mergeCell ref="G7:G8"/>
    <mergeCell ref="I7:I8"/>
    <mergeCell ref="J7:K7"/>
    <mergeCell ref="L7:L8"/>
    <mergeCell ref="M7:M8"/>
    <mergeCell ref="I9:I12"/>
    <mergeCell ref="J9:J12"/>
    <mergeCell ref="A13:B13"/>
    <mergeCell ref="A16:D16"/>
    <mergeCell ref="A17:D17"/>
    <mergeCell ref="A18:D18"/>
    <mergeCell ref="A19:D19"/>
    <mergeCell ref="H7:H8"/>
  </mergeCells>
  <dataValidations count="4">
    <dataValidation type="list" allowBlank="1" showInputMessage="1" showErrorMessage="1" sqref="E17:E19">
      <formula1>$V$35:$V$37</formula1>
    </dataValidation>
    <dataValidation type="list" allowBlank="1" showInputMessage="1" showErrorMessage="1" sqref="B9">
      <formula1>$S$35:$S$37</formula1>
    </dataValidation>
    <dataValidation type="list" allowBlank="1" showInputMessage="1" showErrorMessage="1" sqref="A12">
      <formula1>$P$35:$P$37</formula1>
    </dataValidation>
    <dataValidation type="list" allowBlank="1" showInputMessage="1" showErrorMessage="1" sqref="A10">
      <formula1>$P$29:$P$33</formula1>
    </dataValidation>
  </dataValidations>
  <printOptions/>
  <pageMargins left="0.7086614173228347" right="0.31496062992125984" top="0.8661417322834646" bottom="0.2755905511811024" header="0.5118110236220472" footer="0.2755905511811024"/>
  <pageSetup fitToHeight="1" fitToWidth="1" horizontalDpi="300" verticalDpi="300" orientation="landscape" paperSize="9" scale="60" r:id="rId3"/>
  <colBreaks count="1" manualBreakCount="1">
    <brk id="18" max="18" man="1"/>
  </colBreaks>
  <legacyDrawing r:id="rId2"/>
</worksheet>
</file>

<file path=xl/worksheets/sheet10.xml><?xml version="1.0" encoding="utf-8"?>
<worksheet xmlns="http://schemas.openxmlformats.org/spreadsheetml/2006/main" xmlns:r="http://schemas.openxmlformats.org/officeDocument/2006/relationships">
  <dimension ref="B2:AL35"/>
  <sheetViews>
    <sheetView zoomScalePageLayoutView="0" workbookViewId="0" topLeftCell="A1">
      <selection activeCell="A1" sqref="A1"/>
    </sheetView>
  </sheetViews>
  <sheetFormatPr defaultColWidth="9.00390625" defaultRowHeight="13.5"/>
  <cols>
    <col min="1" max="1" width="1.12109375" style="199" customWidth="1"/>
    <col min="2" max="2" width="7.875" style="199" customWidth="1"/>
    <col min="3" max="4" width="2.625" style="199" customWidth="1"/>
    <col min="5" max="5" width="2.50390625" style="199" customWidth="1"/>
    <col min="6" max="6" width="9.625" style="199" customWidth="1"/>
    <col min="7" max="34" width="2.875" style="199" customWidth="1"/>
    <col min="35" max="36" width="5.125" style="199" customWidth="1"/>
    <col min="37" max="37" width="5.50390625" style="199" customWidth="1"/>
    <col min="38" max="38" width="12.50390625" style="199" customWidth="1"/>
    <col min="39" max="16384" width="9.00390625" style="199" customWidth="1"/>
  </cols>
  <sheetData>
    <row r="2" spans="2:38" ht="17.25" customHeight="1">
      <c r="B2" s="198" t="s">
        <v>4</v>
      </c>
      <c r="N2" s="200"/>
      <c r="O2" s="200"/>
      <c r="Q2" s="200"/>
      <c r="R2" s="1448"/>
      <c r="S2" s="1448"/>
      <c r="T2" s="200"/>
      <c r="U2" s="200"/>
      <c r="AE2" s="1410" t="s">
        <v>318</v>
      </c>
      <c r="AF2" s="1410"/>
      <c r="AG2" s="1410"/>
      <c r="AH2" s="1410"/>
      <c r="AI2" s="1410"/>
      <c r="AJ2" s="1410"/>
      <c r="AK2" s="1410"/>
      <c r="AL2" s="1410"/>
    </row>
    <row r="3" spans="2:38" ht="17.25" customHeight="1" thickBot="1">
      <c r="B3" s="200"/>
      <c r="K3" s="201"/>
      <c r="AJ3" s="202"/>
      <c r="AK3" s="202"/>
      <c r="AL3" s="203" t="s">
        <v>5</v>
      </c>
    </row>
    <row r="4" spans="2:38" ht="17.25" customHeight="1">
      <c r="B4" s="1449" t="s">
        <v>227</v>
      </c>
      <c r="C4" s="1450"/>
      <c r="D4" s="1455" t="s">
        <v>228</v>
      </c>
      <c r="E4" s="1456"/>
      <c r="F4" s="1459" t="s">
        <v>229</v>
      </c>
      <c r="G4" s="1432" t="s">
        <v>230</v>
      </c>
      <c r="H4" s="1433"/>
      <c r="I4" s="1433"/>
      <c r="J4" s="1433"/>
      <c r="K4" s="1433"/>
      <c r="L4" s="1433"/>
      <c r="M4" s="1434"/>
      <c r="N4" s="1435" t="s">
        <v>231</v>
      </c>
      <c r="O4" s="1433"/>
      <c r="P4" s="1433"/>
      <c r="Q4" s="1433"/>
      <c r="R4" s="1433"/>
      <c r="S4" s="1433"/>
      <c r="T4" s="1436"/>
      <c r="U4" s="1432" t="s">
        <v>232</v>
      </c>
      <c r="V4" s="1433"/>
      <c r="W4" s="1433"/>
      <c r="X4" s="1433"/>
      <c r="Y4" s="1433"/>
      <c r="Z4" s="1433"/>
      <c r="AA4" s="1434"/>
      <c r="AB4" s="1435" t="s">
        <v>233</v>
      </c>
      <c r="AC4" s="1433"/>
      <c r="AD4" s="1433"/>
      <c r="AE4" s="1433"/>
      <c r="AF4" s="1433"/>
      <c r="AG4" s="1433"/>
      <c r="AH4" s="1436"/>
      <c r="AI4" s="1437" t="s">
        <v>288</v>
      </c>
      <c r="AJ4" s="1440" t="s">
        <v>289</v>
      </c>
      <c r="AK4" s="1443" t="s">
        <v>290</v>
      </c>
      <c r="AL4" s="204"/>
    </row>
    <row r="5" spans="2:38" s="211" customFormat="1" ht="17.25" customHeight="1">
      <c r="B5" s="1451"/>
      <c r="C5" s="1452"/>
      <c r="D5" s="1457"/>
      <c r="E5" s="1458"/>
      <c r="F5" s="1411"/>
      <c r="G5" s="206">
        <v>1</v>
      </c>
      <c r="H5" s="207">
        <v>2</v>
      </c>
      <c r="I5" s="207">
        <v>3</v>
      </c>
      <c r="J5" s="207">
        <v>4</v>
      </c>
      <c r="K5" s="207">
        <v>5</v>
      </c>
      <c r="L5" s="207">
        <v>6</v>
      </c>
      <c r="M5" s="208">
        <v>7</v>
      </c>
      <c r="N5" s="209">
        <v>8</v>
      </c>
      <c r="O5" s="207">
        <v>9</v>
      </c>
      <c r="P5" s="207">
        <v>10</v>
      </c>
      <c r="Q5" s="207">
        <v>11</v>
      </c>
      <c r="R5" s="207">
        <v>12</v>
      </c>
      <c r="S5" s="207">
        <v>13</v>
      </c>
      <c r="T5" s="205">
        <v>14</v>
      </c>
      <c r="U5" s="206">
        <v>15</v>
      </c>
      <c r="V5" s="207">
        <v>16</v>
      </c>
      <c r="W5" s="207">
        <v>17</v>
      </c>
      <c r="X5" s="207">
        <v>18</v>
      </c>
      <c r="Y5" s="207">
        <v>19</v>
      </c>
      <c r="Z5" s="207">
        <v>20</v>
      </c>
      <c r="AA5" s="208">
        <v>21</v>
      </c>
      <c r="AB5" s="209">
        <v>22</v>
      </c>
      <c r="AC5" s="207">
        <v>23</v>
      </c>
      <c r="AD5" s="207">
        <v>24</v>
      </c>
      <c r="AE5" s="207">
        <v>25</v>
      </c>
      <c r="AF5" s="207">
        <v>26</v>
      </c>
      <c r="AG5" s="207">
        <v>27</v>
      </c>
      <c r="AH5" s="205">
        <v>28</v>
      </c>
      <c r="AI5" s="1438"/>
      <c r="AJ5" s="1441"/>
      <c r="AK5" s="1444"/>
      <c r="AL5" s="210" t="s">
        <v>291</v>
      </c>
    </row>
    <row r="6" spans="2:38" s="211" customFormat="1" ht="17.25" customHeight="1">
      <c r="B6" s="1453"/>
      <c r="C6" s="1454"/>
      <c r="D6" s="1457"/>
      <c r="E6" s="1458"/>
      <c r="F6" s="1446"/>
      <c r="G6" s="206" t="s">
        <v>6</v>
      </c>
      <c r="H6" s="207" t="s">
        <v>7</v>
      </c>
      <c r="I6" s="207" t="s">
        <v>8</v>
      </c>
      <c r="J6" s="207" t="s">
        <v>9</v>
      </c>
      <c r="K6" s="207" t="s">
        <v>10</v>
      </c>
      <c r="L6" s="207" t="s">
        <v>11</v>
      </c>
      <c r="M6" s="208" t="s">
        <v>12</v>
      </c>
      <c r="N6" s="206" t="s">
        <v>6</v>
      </c>
      <c r="O6" s="207" t="s">
        <v>7</v>
      </c>
      <c r="P6" s="207" t="s">
        <v>8</v>
      </c>
      <c r="Q6" s="207" t="s">
        <v>9</v>
      </c>
      <c r="R6" s="207" t="s">
        <v>10</v>
      </c>
      <c r="S6" s="207" t="s">
        <v>11</v>
      </c>
      <c r="T6" s="208" t="s">
        <v>12</v>
      </c>
      <c r="U6" s="206" t="s">
        <v>6</v>
      </c>
      <c r="V6" s="207" t="s">
        <v>7</v>
      </c>
      <c r="W6" s="207" t="s">
        <v>8</v>
      </c>
      <c r="X6" s="207" t="s">
        <v>9</v>
      </c>
      <c r="Y6" s="207" t="s">
        <v>10</v>
      </c>
      <c r="Z6" s="207" t="s">
        <v>11</v>
      </c>
      <c r="AA6" s="208" t="s">
        <v>12</v>
      </c>
      <c r="AB6" s="206" t="s">
        <v>6</v>
      </c>
      <c r="AC6" s="207" t="s">
        <v>7</v>
      </c>
      <c r="AD6" s="207" t="s">
        <v>8</v>
      </c>
      <c r="AE6" s="207" t="s">
        <v>9</v>
      </c>
      <c r="AF6" s="207" t="s">
        <v>10</v>
      </c>
      <c r="AG6" s="207" t="s">
        <v>11</v>
      </c>
      <c r="AH6" s="208" t="s">
        <v>12</v>
      </c>
      <c r="AI6" s="1439"/>
      <c r="AJ6" s="1442"/>
      <c r="AK6" s="1445"/>
      <c r="AL6" s="213"/>
    </row>
    <row r="7" spans="2:38" ht="23.25" customHeight="1">
      <c r="B7" s="1420"/>
      <c r="C7" s="1421"/>
      <c r="D7" s="1446"/>
      <c r="E7" s="1447"/>
      <c r="F7" s="215"/>
      <c r="G7" s="216"/>
      <c r="H7" s="217"/>
      <c r="I7" s="217"/>
      <c r="J7" s="217"/>
      <c r="K7" s="217"/>
      <c r="L7" s="217"/>
      <c r="M7" s="218"/>
      <c r="N7" s="214"/>
      <c r="O7" s="217"/>
      <c r="P7" s="217"/>
      <c r="Q7" s="217"/>
      <c r="R7" s="217"/>
      <c r="S7" s="217"/>
      <c r="T7" s="212"/>
      <c r="U7" s="216"/>
      <c r="V7" s="217"/>
      <c r="W7" s="217"/>
      <c r="X7" s="217"/>
      <c r="Y7" s="217"/>
      <c r="Z7" s="217"/>
      <c r="AA7" s="218"/>
      <c r="AB7" s="214"/>
      <c r="AC7" s="217"/>
      <c r="AD7" s="217"/>
      <c r="AE7" s="217"/>
      <c r="AF7" s="217"/>
      <c r="AG7" s="217"/>
      <c r="AH7" s="212"/>
      <c r="AI7" s="219"/>
      <c r="AJ7" s="220"/>
      <c r="AK7" s="195"/>
      <c r="AL7" s="221"/>
    </row>
    <row r="8" spans="2:38" ht="23.25" customHeight="1">
      <c r="B8" s="1424"/>
      <c r="C8" s="1425"/>
      <c r="D8" s="1411"/>
      <c r="E8" s="1415"/>
      <c r="F8" s="222"/>
      <c r="G8" s="206"/>
      <c r="H8" s="207"/>
      <c r="I8" s="207"/>
      <c r="J8" s="207"/>
      <c r="K8" s="207"/>
      <c r="L8" s="207"/>
      <c r="M8" s="208"/>
      <c r="N8" s="206"/>
      <c r="O8" s="207"/>
      <c r="P8" s="207"/>
      <c r="Q8" s="207"/>
      <c r="R8" s="207"/>
      <c r="S8" s="207"/>
      <c r="T8" s="208"/>
      <c r="U8" s="206"/>
      <c r="V8" s="207"/>
      <c r="W8" s="207"/>
      <c r="X8" s="207"/>
      <c r="Y8" s="207"/>
      <c r="Z8" s="207"/>
      <c r="AA8" s="208"/>
      <c r="AB8" s="206"/>
      <c r="AC8" s="207"/>
      <c r="AD8" s="207"/>
      <c r="AE8" s="207"/>
      <c r="AF8" s="207"/>
      <c r="AG8" s="207"/>
      <c r="AH8" s="208"/>
      <c r="AI8" s="219"/>
      <c r="AJ8" s="220"/>
      <c r="AK8" s="196"/>
      <c r="AL8" s="221"/>
    </row>
    <row r="9" spans="2:38" ht="23.25" customHeight="1">
      <c r="B9" s="1420"/>
      <c r="C9" s="1421"/>
      <c r="D9" s="1411"/>
      <c r="E9" s="1415"/>
      <c r="F9" s="222"/>
      <c r="G9" s="223"/>
      <c r="H9" s="224"/>
      <c r="I9" s="224"/>
      <c r="J9" s="224"/>
      <c r="K9" s="224"/>
      <c r="L9" s="224"/>
      <c r="M9" s="225"/>
      <c r="N9" s="226"/>
      <c r="O9" s="224"/>
      <c r="P9" s="224"/>
      <c r="Q9" s="224"/>
      <c r="R9" s="224"/>
      <c r="S9" s="224"/>
      <c r="T9" s="222"/>
      <c r="U9" s="223"/>
      <c r="V9" s="224"/>
      <c r="W9" s="224"/>
      <c r="X9" s="224"/>
      <c r="Y9" s="224"/>
      <c r="Z9" s="224"/>
      <c r="AA9" s="225"/>
      <c r="AB9" s="226"/>
      <c r="AC9" s="224"/>
      <c r="AD9" s="224"/>
      <c r="AE9" s="224"/>
      <c r="AF9" s="224"/>
      <c r="AG9" s="224"/>
      <c r="AH9" s="222"/>
      <c r="AI9" s="219"/>
      <c r="AJ9" s="220"/>
      <c r="AK9" s="196"/>
      <c r="AL9" s="140"/>
    </row>
    <row r="10" spans="2:38" ht="23.25" customHeight="1">
      <c r="B10" s="1424"/>
      <c r="C10" s="1425"/>
      <c r="D10" s="1411"/>
      <c r="E10" s="1415"/>
      <c r="F10" s="222"/>
      <c r="G10" s="223"/>
      <c r="H10" s="224"/>
      <c r="I10" s="224"/>
      <c r="J10" s="224"/>
      <c r="K10" s="224"/>
      <c r="L10" s="224"/>
      <c r="M10" s="225"/>
      <c r="N10" s="226"/>
      <c r="O10" s="224"/>
      <c r="P10" s="224"/>
      <c r="Q10" s="224"/>
      <c r="R10" s="224"/>
      <c r="S10" s="224"/>
      <c r="T10" s="222"/>
      <c r="U10" s="223"/>
      <c r="V10" s="224"/>
      <c r="W10" s="224"/>
      <c r="X10" s="224"/>
      <c r="Y10" s="224"/>
      <c r="Z10" s="224"/>
      <c r="AA10" s="225"/>
      <c r="AB10" s="226"/>
      <c r="AC10" s="224"/>
      <c r="AD10" s="224"/>
      <c r="AE10" s="224"/>
      <c r="AF10" s="224"/>
      <c r="AG10" s="224"/>
      <c r="AH10" s="222"/>
      <c r="AI10" s="219"/>
      <c r="AJ10" s="220"/>
      <c r="AK10" s="196"/>
      <c r="AL10" s="141"/>
    </row>
    <row r="11" spans="2:38" ht="23.25" customHeight="1">
      <c r="B11" s="1424"/>
      <c r="C11" s="1425"/>
      <c r="D11" s="1411"/>
      <c r="E11" s="1415"/>
      <c r="F11" s="222"/>
      <c r="G11" s="223"/>
      <c r="H11" s="224"/>
      <c r="I11" s="224"/>
      <c r="J11" s="224"/>
      <c r="K11" s="224"/>
      <c r="L11" s="224"/>
      <c r="M11" s="225"/>
      <c r="N11" s="226"/>
      <c r="O11" s="224"/>
      <c r="P11" s="224"/>
      <c r="Q11" s="224"/>
      <c r="R11" s="224"/>
      <c r="S11" s="224"/>
      <c r="T11" s="222"/>
      <c r="U11" s="223"/>
      <c r="V11" s="224"/>
      <c r="W11" s="224"/>
      <c r="X11" s="224"/>
      <c r="Y11" s="224"/>
      <c r="Z11" s="224"/>
      <c r="AA11" s="225"/>
      <c r="AB11" s="226"/>
      <c r="AC11" s="224"/>
      <c r="AD11" s="224"/>
      <c r="AE11" s="224"/>
      <c r="AF11" s="224"/>
      <c r="AG11" s="224"/>
      <c r="AH11" s="222"/>
      <c r="AI11" s="219"/>
      <c r="AJ11" s="220"/>
      <c r="AK11" s="196"/>
      <c r="AL11" s="141"/>
    </row>
    <row r="12" spans="2:38" ht="23.25" customHeight="1">
      <c r="B12" s="1424"/>
      <c r="C12" s="1425"/>
      <c r="D12" s="1411"/>
      <c r="E12" s="1415"/>
      <c r="F12" s="222"/>
      <c r="G12" s="223"/>
      <c r="H12" s="224"/>
      <c r="I12" s="224"/>
      <c r="J12" s="224"/>
      <c r="K12" s="224"/>
      <c r="L12" s="224"/>
      <c r="M12" s="225"/>
      <c r="N12" s="226"/>
      <c r="O12" s="224"/>
      <c r="P12" s="224"/>
      <c r="Q12" s="224"/>
      <c r="R12" s="224"/>
      <c r="S12" s="224"/>
      <c r="T12" s="222"/>
      <c r="U12" s="223"/>
      <c r="V12" s="224"/>
      <c r="W12" s="224"/>
      <c r="X12" s="224"/>
      <c r="Y12" s="224"/>
      <c r="Z12" s="224"/>
      <c r="AA12" s="225"/>
      <c r="AB12" s="226"/>
      <c r="AC12" s="224"/>
      <c r="AD12" s="224"/>
      <c r="AE12" s="224"/>
      <c r="AF12" s="224"/>
      <c r="AG12" s="224"/>
      <c r="AH12" s="222"/>
      <c r="AI12" s="219"/>
      <c r="AJ12" s="220"/>
      <c r="AK12" s="196"/>
      <c r="AL12" s="141"/>
    </row>
    <row r="13" spans="2:38" ht="23.25" customHeight="1">
      <c r="B13" s="1430"/>
      <c r="C13" s="1431"/>
      <c r="D13" s="1411"/>
      <c r="E13" s="1415"/>
      <c r="F13" s="222"/>
      <c r="G13" s="223"/>
      <c r="H13" s="224"/>
      <c r="I13" s="224"/>
      <c r="J13" s="224"/>
      <c r="K13" s="224"/>
      <c r="L13" s="224"/>
      <c r="M13" s="225"/>
      <c r="N13" s="226"/>
      <c r="O13" s="224"/>
      <c r="P13" s="224"/>
      <c r="Q13" s="224"/>
      <c r="R13" s="224"/>
      <c r="S13" s="224"/>
      <c r="T13" s="222"/>
      <c r="U13" s="223"/>
      <c r="V13" s="224"/>
      <c r="W13" s="224"/>
      <c r="X13" s="224"/>
      <c r="Y13" s="224"/>
      <c r="Z13" s="224"/>
      <c r="AA13" s="225"/>
      <c r="AB13" s="226"/>
      <c r="AC13" s="224"/>
      <c r="AD13" s="224"/>
      <c r="AE13" s="224"/>
      <c r="AF13" s="224"/>
      <c r="AG13" s="224"/>
      <c r="AH13" s="222"/>
      <c r="AI13" s="219"/>
      <c r="AJ13" s="220"/>
      <c r="AK13" s="196"/>
      <c r="AL13" s="141"/>
    </row>
    <row r="14" spans="2:38" ht="23.25" customHeight="1">
      <c r="B14" s="1420"/>
      <c r="C14" s="1421"/>
      <c r="D14" s="1422"/>
      <c r="E14" s="1423"/>
      <c r="F14" s="227"/>
      <c r="G14" s="228"/>
      <c r="H14" s="229"/>
      <c r="I14" s="229"/>
      <c r="J14" s="229"/>
      <c r="K14" s="229"/>
      <c r="L14" s="229"/>
      <c r="M14" s="230"/>
      <c r="N14" s="231"/>
      <c r="O14" s="229"/>
      <c r="P14" s="229"/>
      <c r="Q14" s="229"/>
      <c r="R14" s="229"/>
      <c r="S14" s="229"/>
      <c r="T14" s="227"/>
      <c r="U14" s="228"/>
      <c r="V14" s="229"/>
      <c r="W14" s="229"/>
      <c r="X14" s="229"/>
      <c r="Y14" s="229"/>
      <c r="Z14" s="229"/>
      <c r="AA14" s="230"/>
      <c r="AB14" s="231"/>
      <c r="AC14" s="229"/>
      <c r="AD14" s="229"/>
      <c r="AE14" s="229"/>
      <c r="AF14" s="229"/>
      <c r="AG14" s="229"/>
      <c r="AH14" s="227"/>
      <c r="AI14" s="232"/>
      <c r="AJ14" s="233"/>
      <c r="AK14" s="196"/>
      <c r="AL14" s="221"/>
    </row>
    <row r="15" spans="2:38" ht="23.25" customHeight="1">
      <c r="B15" s="1424"/>
      <c r="C15" s="1425"/>
      <c r="D15" s="1411"/>
      <c r="E15" s="1415"/>
      <c r="F15" s="222"/>
      <c r="G15" s="223"/>
      <c r="H15" s="224"/>
      <c r="I15" s="224"/>
      <c r="J15" s="224"/>
      <c r="K15" s="224"/>
      <c r="L15" s="224"/>
      <c r="M15" s="225"/>
      <c r="N15" s="226"/>
      <c r="O15" s="224"/>
      <c r="P15" s="224"/>
      <c r="Q15" s="224"/>
      <c r="R15" s="224"/>
      <c r="S15" s="224"/>
      <c r="T15" s="222"/>
      <c r="U15" s="223"/>
      <c r="V15" s="224"/>
      <c r="W15" s="224"/>
      <c r="X15" s="224"/>
      <c r="Y15" s="224"/>
      <c r="Z15" s="224"/>
      <c r="AA15" s="225"/>
      <c r="AB15" s="226"/>
      <c r="AC15" s="224"/>
      <c r="AD15" s="224"/>
      <c r="AE15" s="224"/>
      <c r="AF15" s="224"/>
      <c r="AG15" s="224"/>
      <c r="AH15" s="222"/>
      <c r="AI15" s="219"/>
      <c r="AJ15" s="220"/>
      <c r="AK15" s="196"/>
      <c r="AL15" s="221"/>
    </row>
    <row r="16" spans="2:38" ht="23.25" customHeight="1" thickBot="1">
      <c r="B16" s="1426"/>
      <c r="C16" s="1427"/>
      <c r="D16" s="1428"/>
      <c r="E16" s="1429"/>
      <c r="F16" s="234"/>
      <c r="G16" s="235"/>
      <c r="H16" s="236"/>
      <c r="I16" s="236"/>
      <c r="J16" s="236"/>
      <c r="K16" s="236"/>
      <c r="L16" s="236"/>
      <c r="M16" s="237"/>
      <c r="N16" s="238"/>
      <c r="O16" s="236"/>
      <c r="P16" s="236"/>
      <c r="Q16" s="236"/>
      <c r="R16" s="236"/>
      <c r="S16" s="236"/>
      <c r="T16" s="234"/>
      <c r="U16" s="235"/>
      <c r="V16" s="236"/>
      <c r="W16" s="236"/>
      <c r="X16" s="236"/>
      <c r="Y16" s="236"/>
      <c r="Z16" s="236"/>
      <c r="AA16" s="237"/>
      <c r="AB16" s="238"/>
      <c r="AC16" s="236"/>
      <c r="AD16" s="236"/>
      <c r="AE16" s="236"/>
      <c r="AF16" s="236"/>
      <c r="AG16" s="236"/>
      <c r="AH16" s="234"/>
      <c r="AI16" s="239"/>
      <c r="AJ16" s="240"/>
      <c r="AK16" s="241"/>
      <c r="AL16" s="242"/>
    </row>
    <row r="17" spans="2:38" ht="12" customHeight="1">
      <c r="B17" s="243"/>
      <c r="C17" s="244"/>
      <c r="D17" s="245"/>
      <c r="E17" s="245"/>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5"/>
      <c r="AL17" s="246"/>
    </row>
    <row r="18" spans="2:38" s="248" customFormat="1" ht="12" customHeight="1">
      <c r="B18" s="247"/>
      <c r="C18" s="248" t="s">
        <v>234</v>
      </c>
      <c r="AL18" s="249"/>
    </row>
    <row r="19" spans="3:38" s="248" customFormat="1" ht="12" customHeight="1">
      <c r="C19" s="387">
        <v>1</v>
      </c>
      <c r="D19" s="1416" t="s">
        <v>13</v>
      </c>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1416"/>
      <c r="AB19" s="1416"/>
      <c r="AC19" s="1416"/>
      <c r="AD19" s="1416"/>
      <c r="AE19" s="1416"/>
      <c r="AF19" s="1416"/>
      <c r="AG19" s="1416"/>
      <c r="AH19" s="1416"/>
      <c r="AI19" s="1416"/>
      <c r="AJ19" s="1416"/>
      <c r="AK19" s="1416"/>
      <c r="AL19" s="1416"/>
    </row>
    <row r="20" spans="3:38" s="248" customFormat="1" ht="12" customHeight="1">
      <c r="C20" s="387">
        <v>2</v>
      </c>
      <c r="D20" s="1416" t="s">
        <v>292</v>
      </c>
      <c r="E20" s="1417"/>
      <c r="F20" s="1417"/>
      <c r="G20" s="1417"/>
      <c r="H20" s="1417"/>
      <c r="I20" s="1417"/>
      <c r="J20" s="1417"/>
      <c r="K20" s="1417"/>
      <c r="L20" s="1417"/>
      <c r="M20" s="1417"/>
      <c r="N20" s="1417"/>
      <c r="O20" s="1417"/>
      <c r="P20" s="1417"/>
      <c r="Q20" s="1417"/>
      <c r="R20" s="1417"/>
      <c r="S20" s="1417"/>
      <c r="T20" s="1417"/>
      <c r="U20" s="1417"/>
      <c r="V20" s="1417"/>
      <c r="W20" s="1417"/>
      <c r="X20" s="1417"/>
      <c r="Y20" s="1417"/>
      <c r="Z20" s="1417"/>
      <c r="AA20" s="1417"/>
      <c r="AB20" s="1417"/>
      <c r="AC20" s="1417"/>
      <c r="AD20" s="1417"/>
      <c r="AE20" s="1417"/>
      <c r="AF20" s="1417"/>
      <c r="AG20" s="1417"/>
      <c r="AH20" s="1417"/>
      <c r="AI20" s="1417"/>
      <c r="AJ20" s="1417"/>
      <c r="AK20" s="1417"/>
      <c r="AL20" s="1417"/>
    </row>
    <row r="21" spans="3:38" s="248" customFormat="1" ht="12" customHeight="1">
      <c r="C21" s="387"/>
      <c r="D21" s="1417"/>
      <c r="E21" s="1417"/>
      <c r="F21" s="1417"/>
      <c r="G21" s="1417"/>
      <c r="H21" s="1417"/>
      <c r="I21" s="1417"/>
      <c r="J21" s="1417"/>
      <c r="K21" s="1417"/>
      <c r="L21" s="1417"/>
      <c r="M21" s="1417"/>
      <c r="N21" s="1417"/>
      <c r="O21" s="1417"/>
      <c r="P21" s="1417"/>
      <c r="Q21" s="1417"/>
      <c r="R21" s="1417"/>
      <c r="S21" s="1417"/>
      <c r="T21" s="1417"/>
      <c r="U21" s="1417"/>
      <c r="V21" s="1417"/>
      <c r="W21" s="1417"/>
      <c r="X21" s="1417"/>
      <c r="Y21" s="1417"/>
      <c r="Z21" s="1417"/>
      <c r="AA21" s="1417"/>
      <c r="AB21" s="1417"/>
      <c r="AC21" s="1417"/>
      <c r="AD21" s="1417"/>
      <c r="AE21" s="1417"/>
      <c r="AF21" s="1417"/>
      <c r="AG21" s="1417"/>
      <c r="AH21" s="1417"/>
      <c r="AI21" s="1417"/>
      <c r="AJ21" s="1417"/>
      <c r="AK21" s="1417"/>
      <c r="AL21" s="1417"/>
    </row>
    <row r="22" spans="3:38" s="248" customFormat="1" ht="12" customHeight="1">
      <c r="C22" s="1416" t="s">
        <v>293</v>
      </c>
      <c r="D22" s="1416" t="s">
        <v>294</v>
      </c>
      <c r="E22" s="1416"/>
      <c r="F22" s="1416"/>
      <c r="G22" s="1416"/>
      <c r="H22" s="1416"/>
      <c r="I22" s="1416"/>
      <c r="J22" s="1416"/>
      <c r="K22" s="1416"/>
      <c r="L22" s="1416"/>
      <c r="M22" s="1416"/>
      <c r="N22" s="1416"/>
      <c r="O22" s="1416"/>
      <c r="P22" s="1416"/>
      <c r="Q22" s="1416"/>
      <c r="R22" s="1416"/>
      <c r="S22" s="1416"/>
      <c r="T22" s="1416"/>
      <c r="U22" s="1416"/>
      <c r="V22" s="1416"/>
      <c r="W22" s="1416"/>
      <c r="X22" s="1416"/>
      <c r="Y22" s="1416"/>
      <c r="Z22" s="1416"/>
      <c r="AA22" s="1416"/>
      <c r="AB22" s="1416"/>
      <c r="AC22" s="1416"/>
      <c r="AD22" s="1416"/>
      <c r="AE22" s="1416"/>
      <c r="AF22" s="1416"/>
      <c r="AG22" s="1416"/>
      <c r="AH22" s="1416"/>
      <c r="AI22" s="1416"/>
      <c r="AJ22" s="1416"/>
      <c r="AK22" s="1416"/>
      <c r="AL22" s="1416"/>
    </row>
    <row r="23" spans="3:38" s="248" customFormat="1" ht="12" customHeight="1">
      <c r="C23" s="1417"/>
      <c r="D23" s="1416"/>
      <c r="E23" s="1416"/>
      <c r="F23" s="1416"/>
      <c r="G23" s="1416"/>
      <c r="H23" s="1416"/>
      <c r="I23" s="1416"/>
      <c r="J23" s="1416"/>
      <c r="K23" s="1416"/>
      <c r="L23" s="1416"/>
      <c r="M23" s="1416"/>
      <c r="N23" s="1416"/>
      <c r="O23" s="1416"/>
      <c r="P23" s="1416"/>
      <c r="Q23" s="1416"/>
      <c r="R23" s="1416"/>
      <c r="S23" s="1416"/>
      <c r="T23" s="1416"/>
      <c r="U23" s="1416"/>
      <c r="V23" s="1416"/>
      <c r="W23" s="1416"/>
      <c r="X23" s="1416"/>
      <c r="Y23" s="1416"/>
      <c r="Z23" s="1416"/>
      <c r="AA23" s="1416"/>
      <c r="AB23" s="1416"/>
      <c r="AC23" s="1416"/>
      <c r="AD23" s="1416"/>
      <c r="AE23" s="1416"/>
      <c r="AF23" s="1416"/>
      <c r="AG23" s="1416"/>
      <c r="AH23" s="1416"/>
      <c r="AI23" s="1416"/>
      <c r="AJ23" s="1416"/>
      <c r="AK23" s="1416"/>
      <c r="AL23" s="1416"/>
    </row>
    <row r="24" spans="3:38" s="248" customFormat="1" ht="12" customHeight="1">
      <c r="C24" s="1417"/>
      <c r="D24" s="1416"/>
      <c r="E24" s="1416"/>
      <c r="F24" s="1416"/>
      <c r="G24" s="1416"/>
      <c r="H24" s="1416"/>
      <c r="I24" s="1416"/>
      <c r="J24" s="1416"/>
      <c r="K24" s="1416"/>
      <c r="L24" s="1416"/>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c r="AK24" s="1416"/>
      <c r="AL24" s="1416"/>
    </row>
    <row r="25" spans="3:38" s="248" customFormat="1" ht="12" customHeight="1">
      <c r="C25" s="387">
        <v>4</v>
      </c>
      <c r="D25" s="1416" t="s">
        <v>295</v>
      </c>
      <c r="E25" s="1416"/>
      <c r="F25" s="1416"/>
      <c r="G25" s="1416"/>
      <c r="H25" s="1416"/>
      <c r="I25" s="1416"/>
      <c r="J25" s="1416"/>
      <c r="K25" s="1416"/>
      <c r="L25" s="1416"/>
      <c r="M25" s="1416"/>
      <c r="N25" s="1416"/>
      <c r="O25" s="1416"/>
      <c r="P25" s="1416"/>
      <c r="Q25" s="1416"/>
      <c r="R25" s="1416"/>
      <c r="S25" s="1416"/>
      <c r="T25" s="1416"/>
      <c r="U25" s="1416"/>
      <c r="V25" s="1416"/>
      <c r="W25" s="1416"/>
      <c r="X25" s="1416"/>
      <c r="Y25" s="1416"/>
      <c r="Z25" s="1416"/>
      <c r="AA25" s="1416"/>
      <c r="AB25" s="1416"/>
      <c r="AC25" s="1416"/>
      <c r="AD25" s="1416"/>
      <c r="AE25" s="1416"/>
      <c r="AF25" s="1416"/>
      <c r="AG25" s="1416"/>
      <c r="AH25" s="1416"/>
      <c r="AI25" s="1416"/>
      <c r="AJ25" s="1416"/>
      <c r="AK25" s="1416"/>
      <c r="AL25" s="1416"/>
    </row>
    <row r="26" spans="3:38" s="248" customFormat="1" ht="12" customHeight="1">
      <c r="C26" s="387"/>
      <c r="D26" s="1416"/>
      <c r="E26" s="1416"/>
      <c r="F26" s="1416"/>
      <c r="G26" s="1416"/>
      <c r="H26" s="1416"/>
      <c r="I26" s="1416"/>
      <c r="J26" s="1416"/>
      <c r="K26" s="1416"/>
      <c r="L26" s="1416"/>
      <c r="M26" s="1416"/>
      <c r="N26" s="1416"/>
      <c r="O26" s="1416"/>
      <c r="P26" s="1416"/>
      <c r="Q26" s="1416"/>
      <c r="R26" s="1416"/>
      <c r="S26" s="1416"/>
      <c r="T26" s="1416"/>
      <c r="U26" s="1416"/>
      <c r="V26" s="1416"/>
      <c r="W26" s="1416"/>
      <c r="X26" s="1416"/>
      <c r="Y26" s="1416"/>
      <c r="Z26" s="1416"/>
      <c r="AA26" s="1416"/>
      <c r="AB26" s="1416"/>
      <c r="AC26" s="1416"/>
      <c r="AD26" s="1416"/>
      <c r="AE26" s="1416"/>
      <c r="AF26" s="1416"/>
      <c r="AG26" s="1416"/>
      <c r="AH26" s="1416"/>
      <c r="AI26" s="1416"/>
      <c r="AJ26" s="1416"/>
      <c r="AK26" s="1416"/>
      <c r="AL26" s="1416"/>
    </row>
    <row r="27" spans="3:38" s="248" customFormat="1" ht="12" customHeight="1">
      <c r="C27" s="387">
        <v>5</v>
      </c>
      <c r="D27" s="387" t="s">
        <v>235</v>
      </c>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row>
    <row r="28" ht="12" customHeight="1"/>
    <row r="29" spans="2:6" ht="11.25" customHeight="1">
      <c r="B29" s="250"/>
      <c r="C29" s="251" t="s">
        <v>14</v>
      </c>
      <c r="D29" s="251"/>
      <c r="E29" s="251"/>
      <c r="F29" s="251"/>
    </row>
    <row r="30" spans="3:35" ht="13.5" customHeight="1">
      <c r="C30" s="1418" t="s">
        <v>236</v>
      </c>
      <c r="D30" s="1419"/>
      <c r="E30" s="1419"/>
      <c r="F30" s="1419"/>
      <c r="G30" s="1411" t="s">
        <v>237</v>
      </c>
      <c r="H30" s="1414"/>
      <c r="I30" s="1415"/>
      <c r="J30" s="1411" t="s">
        <v>236</v>
      </c>
      <c r="K30" s="1412"/>
      <c r="L30" s="1412"/>
      <c r="M30" s="1412"/>
      <c r="N30" s="1412"/>
      <c r="O30" s="1413"/>
      <c r="P30" s="1411" t="s">
        <v>237</v>
      </c>
      <c r="Q30" s="1414"/>
      <c r="R30" s="1415"/>
      <c r="S30" s="1411" t="s">
        <v>236</v>
      </c>
      <c r="T30" s="1412"/>
      <c r="U30" s="1412"/>
      <c r="V30" s="1412"/>
      <c r="W30" s="1412"/>
      <c r="X30" s="1413"/>
      <c r="Y30" s="1411" t="s">
        <v>237</v>
      </c>
      <c r="Z30" s="1414"/>
      <c r="AA30" s="1415"/>
      <c r="AB30" s="1411" t="s">
        <v>236</v>
      </c>
      <c r="AC30" s="1412"/>
      <c r="AD30" s="1412"/>
      <c r="AE30" s="1412"/>
      <c r="AF30" s="1412"/>
      <c r="AG30" s="1413"/>
      <c r="AH30" s="1411" t="s">
        <v>238</v>
      </c>
      <c r="AI30" s="1415"/>
    </row>
    <row r="31" spans="3:36" s="211" customFormat="1" ht="16.5" customHeight="1">
      <c r="C31" s="207" t="s">
        <v>296</v>
      </c>
      <c r="D31" s="1411"/>
      <c r="E31" s="1414"/>
      <c r="F31" s="1415"/>
      <c r="G31" s="205"/>
      <c r="H31" s="1414" t="s">
        <v>239</v>
      </c>
      <c r="I31" s="1415"/>
      <c r="J31" s="207" t="s">
        <v>297</v>
      </c>
      <c r="K31" s="1411"/>
      <c r="L31" s="1412"/>
      <c r="M31" s="1412"/>
      <c r="N31" s="1412"/>
      <c r="O31" s="1413"/>
      <c r="P31" s="205"/>
      <c r="Q31" s="1414" t="s">
        <v>239</v>
      </c>
      <c r="R31" s="1415"/>
      <c r="S31" s="207" t="s">
        <v>298</v>
      </c>
      <c r="T31" s="1411"/>
      <c r="U31" s="1412"/>
      <c r="V31" s="1412"/>
      <c r="W31" s="1412"/>
      <c r="X31" s="1413"/>
      <c r="Y31" s="205"/>
      <c r="Z31" s="1414" t="s">
        <v>239</v>
      </c>
      <c r="AA31" s="1415"/>
      <c r="AB31" s="207" t="s">
        <v>299</v>
      </c>
      <c r="AC31" s="1411"/>
      <c r="AD31" s="1412"/>
      <c r="AE31" s="1412"/>
      <c r="AF31" s="1412"/>
      <c r="AG31" s="1413"/>
      <c r="AH31" s="205"/>
      <c r="AI31" s="209" t="s">
        <v>239</v>
      </c>
      <c r="AJ31" s="252"/>
    </row>
    <row r="32" spans="3:36" s="211" customFormat="1" ht="16.5" customHeight="1">
      <c r="C32" s="207" t="s">
        <v>300</v>
      </c>
      <c r="D32" s="1411"/>
      <c r="E32" s="1414"/>
      <c r="F32" s="1415"/>
      <c r="G32" s="205"/>
      <c r="H32" s="1414" t="s">
        <v>239</v>
      </c>
      <c r="I32" s="1415"/>
      <c r="J32" s="207" t="s">
        <v>301</v>
      </c>
      <c r="K32" s="1411"/>
      <c r="L32" s="1412"/>
      <c r="M32" s="1412"/>
      <c r="N32" s="1412"/>
      <c r="O32" s="1413"/>
      <c r="P32" s="205"/>
      <c r="Q32" s="1414" t="s">
        <v>239</v>
      </c>
      <c r="R32" s="1415"/>
      <c r="S32" s="207" t="s">
        <v>302</v>
      </c>
      <c r="T32" s="1411"/>
      <c r="U32" s="1412"/>
      <c r="V32" s="1412"/>
      <c r="W32" s="1412"/>
      <c r="X32" s="1413"/>
      <c r="Y32" s="205"/>
      <c r="Z32" s="1414" t="s">
        <v>239</v>
      </c>
      <c r="AA32" s="1415"/>
      <c r="AB32" s="207" t="s">
        <v>303</v>
      </c>
      <c r="AC32" s="1411"/>
      <c r="AD32" s="1412"/>
      <c r="AE32" s="1412"/>
      <c r="AF32" s="1412"/>
      <c r="AG32" s="1413"/>
      <c r="AH32" s="205"/>
      <c r="AI32" s="209" t="s">
        <v>239</v>
      </c>
      <c r="AJ32" s="252"/>
    </row>
    <row r="33" spans="3:36" s="211" customFormat="1" ht="16.5" customHeight="1">
      <c r="C33" s="207" t="s">
        <v>304</v>
      </c>
      <c r="D33" s="1411"/>
      <c r="E33" s="1414"/>
      <c r="F33" s="1415"/>
      <c r="G33" s="205"/>
      <c r="H33" s="1414" t="s">
        <v>239</v>
      </c>
      <c r="I33" s="1415"/>
      <c r="J33" s="207" t="s">
        <v>305</v>
      </c>
      <c r="K33" s="1411"/>
      <c r="L33" s="1412"/>
      <c r="M33" s="1412"/>
      <c r="N33" s="1412"/>
      <c r="O33" s="1413"/>
      <c r="P33" s="205"/>
      <c r="Q33" s="1414" t="s">
        <v>239</v>
      </c>
      <c r="R33" s="1415"/>
      <c r="S33" s="207" t="s">
        <v>306</v>
      </c>
      <c r="T33" s="1411"/>
      <c r="U33" s="1412"/>
      <c r="V33" s="1412"/>
      <c r="W33" s="1412"/>
      <c r="X33" s="1413"/>
      <c r="Y33" s="205"/>
      <c r="Z33" s="1414" t="s">
        <v>239</v>
      </c>
      <c r="AA33" s="1415"/>
      <c r="AB33" s="207" t="s">
        <v>307</v>
      </c>
      <c r="AC33" s="1411"/>
      <c r="AD33" s="1412"/>
      <c r="AE33" s="1412"/>
      <c r="AF33" s="1412"/>
      <c r="AG33" s="1413"/>
      <c r="AH33" s="205"/>
      <c r="AI33" s="209" t="s">
        <v>239</v>
      </c>
      <c r="AJ33" s="252"/>
    </row>
    <row r="34" spans="3:36" ht="16.5" customHeight="1">
      <c r="C34" s="253"/>
      <c r="D34" s="253"/>
      <c r="E34" s="253"/>
      <c r="F34" s="253"/>
      <c r="G34" s="253"/>
      <c r="H34" s="253"/>
      <c r="I34" s="253"/>
      <c r="J34" s="253"/>
      <c r="K34" s="253"/>
      <c r="L34" s="254"/>
      <c r="M34" s="254"/>
      <c r="N34" s="254"/>
      <c r="O34" s="254"/>
      <c r="P34" s="253"/>
      <c r="Q34" s="253"/>
      <c r="R34" s="253"/>
      <c r="S34" s="253"/>
      <c r="T34" s="243"/>
      <c r="U34" s="244"/>
      <c r="V34" s="244"/>
      <c r="W34" s="244"/>
      <c r="X34" s="244"/>
      <c r="Y34" s="243"/>
      <c r="Z34" s="243"/>
      <c r="AA34" s="243"/>
      <c r="AB34" s="243"/>
      <c r="AC34" s="243"/>
      <c r="AD34" s="244"/>
      <c r="AE34" s="244"/>
      <c r="AF34" s="244"/>
      <c r="AG34" s="244"/>
      <c r="AH34" s="243"/>
      <c r="AI34" s="243"/>
      <c r="AJ34" s="243"/>
    </row>
    <row r="35" spans="23:28" s="243" customFormat="1" ht="15.75" customHeight="1">
      <c r="W35" s="1409"/>
      <c r="X35" s="1409"/>
      <c r="Y35" s="1409"/>
      <c r="Z35" s="1409"/>
      <c r="AA35" s="1409"/>
      <c r="AB35" s="1409"/>
    </row>
    <row r="36" s="243" customFormat="1" ht="15.75" customHeight="1"/>
    <row r="37" s="243" customFormat="1" ht="12"/>
  </sheetData>
  <sheetProtection/>
  <mergeCells count="67">
    <mergeCell ref="R2:S2"/>
    <mergeCell ref="B4:C6"/>
    <mergeCell ref="D4:E6"/>
    <mergeCell ref="F4:F6"/>
    <mergeCell ref="G4:M4"/>
    <mergeCell ref="N4:T4"/>
    <mergeCell ref="U4:AA4"/>
    <mergeCell ref="AB4:AH4"/>
    <mergeCell ref="AI4:AI6"/>
    <mergeCell ref="AJ4:AJ6"/>
    <mergeCell ref="AK4:AK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D19:AL19"/>
    <mergeCell ref="D20:AL21"/>
    <mergeCell ref="C22:C24"/>
    <mergeCell ref="D22:AL24"/>
    <mergeCell ref="D25:AL26"/>
    <mergeCell ref="C30:F30"/>
    <mergeCell ref="G30:I30"/>
    <mergeCell ref="J30:O30"/>
    <mergeCell ref="P30:R30"/>
    <mergeCell ref="S30:X30"/>
    <mergeCell ref="Y30:AA30"/>
    <mergeCell ref="AB30:AG30"/>
    <mergeCell ref="AH30:AI30"/>
    <mergeCell ref="D31:F31"/>
    <mergeCell ref="H31:I31"/>
    <mergeCell ref="K31:O31"/>
    <mergeCell ref="Q31:R31"/>
    <mergeCell ref="T31:X31"/>
    <mergeCell ref="Z31:AA31"/>
    <mergeCell ref="AC31:AG31"/>
    <mergeCell ref="D32:F32"/>
    <mergeCell ref="H32:I32"/>
    <mergeCell ref="K32:O32"/>
    <mergeCell ref="Q32:R32"/>
    <mergeCell ref="T32:X32"/>
    <mergeCell ref="Z32:AA32"/>
    <mergeCell ref="W35:AB35"/>
    <mergeCell ref="AE2:AL2"/>
    <mergeCell ref="AC32:AG32"/>
    <mergeCell ref="D33:F33"/>
    <mergeCell ref="H33:I33"/>
    <mergeCell ref="K33:O33"/>
    <mergeCell ref="Q33:R33"/>
    <mergeCell ref="T33:X33"/>
    <mergeCell ref="Z33:AA33"/>
    <mergeCell ref="AC33:AG33"/>
  </mergeCells>
  <printOptions/>
  <pageMargins left="0.5905511811023623" right="0.5905511811023623" top="0.7874015748031497" bottom="0"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indexed="45"/>
  </sheetPr>
  <dimension ref="B2:AL35"/>
  <sheetViews>
    <sheetView view="pageBreakPreview" zoomScaleSheetLayoutView="100" zoomScalePageLayoutView="0" workbookViewId="0" topLeftCell="A1">
      <selection activeCell="B3" sqref="B3"/>
    </sheetView>
  </sheetViews>
  <sheetFormatPr defaultColWidth="9.00390625" defaultRowHeight="13.5"/>
  <cols>
    <col min="1" max="1" width="1.12109375" style="211" customWidth="1"/>
    <col min="2" max="2" width="7.875" style="199" customWidth="1"/>
    <col min="3" max="4" width="2.625" style="211" customWidth="1"/>
    <col min="5" max="5" width="2.50390625" style="211" customWidth="1"/>
    <col min="6" max="6" width="9.625" style="211" customWidth="1"/>
    <col min="7" max="34" width="2.875" style="211" customWidth="1"/>
    <col min="35" max="36" width="5.125" style="211" customWidth="1"/>
    <col min="37" max="37" width="5.50390625" style="211" customWidth="1"/>
    <col min="38" max="38" width="12.50390625" style="211" customWidth="1"/>
    <col min="39" max="16384" width="9.00390625" style="211" customWidth="1"/>
  </cols>
  <sheetData>
    <row r="2" spans="2:38" ht="17.25" customHeight="1">
      <c r="B2" s="198" t="s">
        <v>4</v>
      </c>
      <c r="N2" s="388"/>
      <c r="O2" s="388"/>
      <c r="Q2" s="388"/>
      <c r="R2" s="1473"/>
      <c r="S2" s="1473"/>
      <c r="T2" s="388"/>
      <c r="U2" s="388"/>
      <c r="AL2" s="388"/>
    </row>
    <row r="3" spans="2:37" ht="17.25" customHeight="1" thickBot="1">
      <c r="B3" s="200"/>
      <c r="K3" s="389"/>
      <c r="AG3" s="211" t="s">
        <v>5</v>
      </c>
      <c r="AJ3" s="202"/>
      <c r="AK3" s="202"/>
    </row>
    <row r="4" spans="2:38" ht="17.25" customHeight="1">
      <c r="B4" s="1449" t="s">
        <v>227</v>
      </c>
      <c r="C4" s="1450"/>
      <c r="D4" s="1455" t="s">
        <v>228</v>
      </c>
      <c r="E4" s="1456"/>
      <c r="F4" s="1459" t="s">
        <v>229</v>
      </c>
      <c r="G4" s="1432" t="s">
        <v>230</v>
      </c>
      <c r="H4" s="1433"/>
      <c r="I4" s="1433"/>
      <c r="J4" s="1433"/>
      <c r="K4" s="1433"/>
      <c r="L4" s="1433"/>
      <c r="M4" s="1434"/>
      <c r="N4" s="1435" t="s">
        <v>231</v>
      </c>
      <c r="O4" s="1433"/>
      <c r="P4" s="1433"/>
      <c r="Q4" s="1433"/>
      <c r="R4" s="1433"/>
      <c r="S4" s="1433"/>
      <c r="T4" s="1436"/>
      <c r="U4" s="1432" t="s">
        <v>232</v>
      </c>
      <c r="V4" s="1433"/>
      <c r="W4" s="1433"/>
      <c r="X4" s="1433"/>
      <c r="Y4" s="1433"/>
      <c r="Z4" s="1433"/>
      <c r="AA4" s="1434"/>
      <c r="AB4" s="1435" t="s">
        <v>233</v>
      </c>
      <c r="AC4" s="1433"/>
      <c r="AD4" s="1433"/>
      <c r="AE4" s="1433"/>
      <c r="AF4" s="1433"/>
      <c r="AG4" s="1433"/>
      <c r="AH4" s="1436"/>
      <c r="AI4" s="1437" t="s">
        <v>288</v>
      </c>
      <c r="AJ4" s="1471" t="s">
        <v>289</v>
      </c>
      <c r="AK4" s="1440" t="s">
        <v>290</v>
      </c>
      <c r="AL4" s="390"/>
    </row>
    <row r="5" spans="2:38" ht="17.25" customHeight="1">
      <c r="B5" s="1451"/>
      <c r="C5" s="1452"/>
      <c r="D5" s="1457"/>
      <c r="E5" s="1458"/>
      <c r="F5" s="1411"/>
      <c r="G5" s="206">
        <v>1</v>
      </c>
      <c r="H5" s="207">
        <v>2</v>
      </c>
      <c r="I5" s="207">
        <v>3</v>
      </c>
      <c r="J5" s="207">
        <v>4</v>
      </c>
      <c r="K5" s="207">
        <v>5</v>
      </c>
      <c r="L5" s="207">
        <v>6</v>
      </c>
      <c r="M5" s="208">
        <v>7</v>
      </c>
      <c r="N5" s="209">
        <v>8</v>
      </c>
      <c r="O5" s="207">
        <v>9</v>
      </c>
      <c r="P5" s="207">
        <v>10</v>
      </c>
      <c r="Q5" s="207">
        <v>11</v>
      </c>
      <c r="R5" s="207">
        <v>12</v>
      </c>
      <c r="S5" s="207">
        <v>13</v>
      </c>
      <c r="T5" s="205">
        <v>14</v>
      </c>
      <c r="U5" s="206">
        <v>15</v>
      </c>
      <c r="V5" s="207">
        <v>16</v>
      </c>
      <c r="W5" s="207">
        <v>17</v>
      </c>
      <c r="X5" s="207">
        <v>18</v>
      </c>
      <c r="Y5" s="207">
        <v>19</v>
      </c>
      <c r="Z5" s="207">
        <v>20</v>
      </c>
      <c r="AA5" s="208">
        <v>21</v>
      </c>
      <c r="AB5" s="209">
        <v>22</v>
      </c>
      <c r="AC5" s="207">
        <v>23</v>
      </c>
      <c r="AD5" s="207">
        <v>24</v>
      </c>
      <c r="AE5" s="207">
        <v>25</v>
      </c>
      <c r="AF5" s="207">
        <v>26</v>
      </c>
      <c r="AG5" s="207">
        <v>27</v>
      </c>
      <c r="AH5" s="205">
        <v>28</v>
      </c>
      <c r="AI5" s="1438"/>
      <c r="AJ5" s="1466"/>
      <c r="AK5" s="1441"/>
      <c r="AL5" s="255" t="s">
        <v>291</v>
      </c>
    </row>
    <row r="6" spans="2:38" ht="17.25" customHeight="1">
      <c r="B6" s="1453"/>
      <c r="C6" s="1454"/>
      <c r="D6" s="1457"/>
      <c r="E6" s="1458"/>
      <c r="F6" s="1446"/>
      <c r="G6" s="206" t="s">
        <v>6</v>
      </c>
      <c r="H6" s="207" t="s">
        <v>7</v>
      </c>
      <c r="I6" s="207" t="s">
        <v>8</v>
      </c>
      <c r="J6" s="207" t="s">
        <v>9</v>
      </c>
      <c r="K6" s="207" t="s">
        <v>10</v>
      </c>
      <c r="L6" s="207" t="s">
        <v>11</v>
      </c>
      <c r="M6" s="208" t="s">
        <v>12</v>
      </c>
      <c r="N6" s="206" t="s">
        <v>6</v>
      </c>
      <c r="O6" s="207" t="s">
        <v>7</v>
      </c>
      <c r="P6" s="207" t="s">
        <v>8</v>
      </c>
      <c r="Q6" s="207" t="s">
        <v>9</v>
      </c>
      <c r="R6" s="207" t="s">
        <v>10</v>
      </c>
      <c r="S6" s="207" t="s">
        <v>11</v>
      </c>
      <c r="T6" s="208" t="s">
        <v>12</v>
      </c>
      <c r="U6" s="206" t="s">
        <v>6</v>
      </c>
      <c r="V6" s="207" t="s">
        <v>7</v>
      </c>
      <c r="W6" s="207" t="s">
        <v>8</v>
      </c>
      <c r="X6" s="207" t="s">
        <v>9</v>
      </c>
      <c r="Y6" s="207" t="s">
        <v>10</v>
      </c>
      <c r="Z6" s="207" t="s">
        <v>11</v>
      </c>
      <c r="AA6" s="208" t="s">
        <v>12</v>
      </c>
      <c r="AB6" s="206" t="s">
        <v>6</v>
      </c>
      <c r="AC6" s="207" t="s">
        <v>7</v>
      </c>
      <c r="AD6" s="207" t="s">
        <v>8</v>
      </c>
      <c r="AE6" s="207" t="s">
        <v>9</v>
      </c>
      <c r="AF6" s="207" t="s">
        <v>10</v>
      </c>
      <c r="AG6" s="207" t="s">
        <v>11</v>
      </c>
      <c r="AH6" s="208" t="s">
        <v>12</v>
      </c>
      <c r="AI6" s="1439"/>
      <c r="AJ6" s="1472"/>
      <c r="AK6" s="1442"/>
      <c r="AL6" s="256"/>
    </row>
    <row r="7" spans="2:38" ht="23.25" customHeight="1">
      <c r="B7" s="1461" t="s">
        <v>210</v>
      </c>
      <c r="C7" s="1415"/>
      <c r="D7" s="1411" t="s">
        <v>510</v>
      </c>
      <c r="E7" s="1415"/>
      <c r="F7" s="391" t="s">
        <v>308</v>
      </c>
      <c r="G7" s="216" t="s">
        <v>511</v>
      </c>
      <c r="H7" s="217" t="s">
        <v>512</v>
      </c>
      <c r="I7" s="217" t="s">
        <v>513</v>
      </c>
      <c r="J7" s="217" t="s">
        <v>514</v>
      </c>
      <c r="K7" s="217" t="s">
        <v>515</v>
      </c>
      <c r="L7" s="217" t="s">
        <v>516</v>
      </c>
      <c r="M7" s="218" t="s">
        <v>226</v>
      </c>
      <c r="N7" s="216" t="s">
        <v>517</v>
      </c>
      <c r="O7" s="217" t="s">
        <v>513</v>
      </c>
      <c r="P7" s="217" t="s">
        <v>512</v>
      </c>
      <c r="Q7" s="217" t="s">
        <v>512</v>
      </c>
      <c r="R7" s="217" t="s">
        <v>512</v>
      </c>
      <c r="S7" s="217" t="s">
        <v>518</v>
      </c>
      <c r="T7" s="218" t="s">
        <v>226</v>
      </c>
      <c r="U7" s="216" t="s">
        <v>511</v>
      </c>
      <c r="V7" s="217" t="s">
        <v>512</v>
      </c>
      <c r="W7" s="217" t="s">
        <v>512</v>
      </c>
      <c r="X7" s="217" t="s">
        <v>512</v>
      </c>
      <c r="Y7" s="217" t="s">
        <v>512</v>
      </c>
      <c r="Z7" s="217" t="s">
        <v>518</v>
      </c>
      <c r="AA7" s="218" t="s">
        <v>226</v>
      </c>
      <c r="AB7" s="216" t="s">
        <v>517</v>
      </c>
      <c r="AC7" s="217" t="s">
        <v>512</v>
      </c>
      <c r="AD7" s="217" t="s">
        <v>512</v>
      </c>
      <c r="AE7" s="217" t="s">
        <v>512</v>
      </c>
      <c r="AF7" s="217" t="s">
        <v>515</v>
      </c>
      <c r="AG7" s="217" t="s">
        <v>518</v>
      </c>
      <c r="AH7" s="218" t="s">
        <v>226</v>
      </c>
      <c r="AI7" s="392">
        <v>160</v>
      </c>
      <c r="AJ7" s="393">
        <v>40</v>
      </c>
      <c r="AK7" s="394"/>
      <c r="AL7" s="395" t="s">
        <v>240</v>
      </c>
    </row>
    <row r="8" spans="2:38" ht="23.25" customHeight="1">
      <c r="B8" s="1466" t="s">
        <v>214</v>
      </c>
      <c r="C8" s="1467"/>
      <c r="D8" s="1411" t="s">
        <v>519</v>
      </c>
      <c r="E8" s="1415"/>
      <c r="F8" s="212"/>
      <c r="G8" s="216" t="s">
        <v>520</v>
      </c>
      <c r="H8" s="217" t="s">
        <v>521</v>
      </c>
      <c r="I8" s="217" t="s">
        <v>520</v>
      </c>
      <c r="J8" s="217" t="s">
        <v>242</v>
      </c>
      <c r="K8" s="217" t="s">
        <v>242</v>
      </c>
      <c r="L8" s="217" t="s">
        <v>520</v>
      </c>
      <c r="M8" s="218" t="s">
        <v>520</v>
      </c>
      <c r="N8" s="206" t="s">
        <v>310</v>
      </c>
      <c r="O8" s="207" t="s">
        <v>242</v>
      </c>
      <c r="P8" s="207" t="s">
        <v>242</v>
      </c>
      <c r="Q8" s="207" t="s">
        <v>310</v>
      </c>
      <c r="R8" s="207" t="s">
        <v>310</v>
      </c>
      <c r="S8" s="207" t="s">
        <v>310</v>
      </c>
      <c r="T8" s="208" t="s">
        <v>310</v>
      </c>
      <c r="U8" s="216" t="s">
        <v>522</v>
      </c>
      <c r="V8" s="217" t="s">
        <v>522</v>
      </c>
      <c r="W8" s="217" t="s">
        <v>522</v>
      </c>
      <c r="X8" s="217" t="s">
        <v>242</v>
      </c>
      <c r="Y8" s="217" t="s">
        <v>242</v>
      </c>
      <c r="Z8" s="217" t="s">
        <v>522</v>
      </c>
      <c r="AA8" s="218" t="s">
        <v>522</v>
      </c>
      <c r="AB8" s="206" t="s">
        <v>310</v>
      </c>
      <c r="AC8" s="207" t="s">
        <v>242</v>
      </c>
      <c r="AD8" s="207" t="s">
        <v>242</v>
      </c>
      <c r="AE8" s="207" t="s">
        <v>310</v>
      </c>
      <c r="AF8" s="207" t="s">
        <v>310</v>
      </c>
      <c r="AG8" s="207" t="s">
        <v>310</v>
      </c>
      <c r="AH8" s="208" t="s">
        <v>310</v>
      </c>
      <c r="AI8" s="392">
        <v>160</v>
      </c>
      <c r="AJ8" s="393">
        <v>40</v>
      </c>
      <c r="AK8" s="1468">
        <v>4.8</v>
      </c>
      <c r="AL8" s="396"/>
    </row>
    <row r="9" spans="2:38" ht="23.25" customHeight="1">
      <c r="B9" s="1461" t="s">
        <v>214</v>
      </c>
      <c r="C9" s="1415"/>
      <c r="D9" s="1411" t="s">
        <v>309</v>
      </c>
      <c r="E9" s="1415"/>
      <c r="F9" s="205"/>
      <c r="G9" s="206" t="s">
        <v>310</v>
      </c>
      <c r="H9" s="207" t="s">
        <v>242</v>
      </c>
      <c r="I9" s="207" t="s">
        <v>242</v>
      </c>
      <c r="J9" s="207" t="s">
        <v>310</v>
      </c>
      <c r="K9" s="207" t="s">
        <v>310</v>
      </c>
      <c r="L9" s="207" t="s">
        <v>310</v>
      </c>
      <c r="M9" s="208" t="s">
        <v>310</v>
      </c>
      <c r="N9" s="216" t="s">
        <v>522</v>
      </c>
      <c r="O9" s="217" t="s">
        <v>523</v>
      </c>
      <c r="P9" s="217" t="s">
        <v>522</v>
      </c>
      <c r="Q9" s="217" t="s">
        <v>242</v>
      </c>
      <c r="R9" s="217" t="s">
        <v>242</v>
      </c>
      <c r="S9" s="217" t="s">
        <v>522</v>
      </c>
      <c r="T9" s="218" t="s">
        <v>522</v>
      </c>
      <c r="U9" s="206" t="s">
        <v>310</v>
      </c>
      <c r="V9" s="207" t="s">
        <v>242</v>
      </c>
      <c r="W9" s="207" t="s">
        <v>242</v>
      </c>
      <c r="X9" s="207" t="s">
        <v>310</v>
      </c>
      <c r="Y9" s="207" t="s">
        <v>310</v>
      </c>
      <c r="Z9" s="207" t="s">
        <v>310</v>
      </c>
      <c r="AA9" s="208" t="s">
        <v>310</v>
      </c>
      <c r="AB9" s="216" t="s">
        <v>522</v>
      </c>
      <c r="AC9" s="217" t="s">
        <v>522</v>
      </c>
      <c r="AD9" s="217" t="s">
        <v>522</v>
      </c>
      <c r="AE9" s="217" t="s">
        <v>242</v>
      </c>
      <c r="AF9" s="207" t="s">
        <v>242</v>
      </c>
      <c r="AG9" s="217" t="s">
        <v>522</v>
      </c>
      <c r="AH9" s="218" t="s">
        <v>522</v>
      </c>
      <c r="AI9" s="397">
        <v>160</v>
      </c>
      <c r="AJ9" s="393">
        <v>40</v>
      </c>
      <c r="AK9" s="1469"/>
      <c r="AL9" s="398"/>
    </row>
    <row r="10" spans="2:38" ht="23.25" customHeight="1">
      <c r="B10" s="1461" t="s">
        <v>214</v>
      </c>
      <c r="C10" s="1415"/>
      <c r="D10" s="1411" t="s">
        <v>524</v>
      </c>
      <c r="E10" s="1415"/>
      <c r="F10" s="212"/>
      <c r="G10" s="206" t="s">
        <v>3</v>
      </c>
      <c r="H10" s="399" t="s">
        <v>311</v>
      </c>
      <c r="I10" s="207" t="s">
        <v>242</v>
      </c>
      <c r="J10" s="205" t="s">
        <v>312</v>
      </c>
      <c r="K10" s="207" t="s">
        <v>3</v>
      </c>
      <c r="L10" s="399" t="s">
        <v>311</v>
      </c>
      <c r="M10" s="208" t="s">
        <v>242</v>
      </c>
      <c r="N10" s="379" t="s">
        <v>312</v>
      </c>
      <c r="O10" s="207" t="s">
        <v>3</v>
      </c>
      <c r="P10" s="399" t="s">
        <v>311</v>
      </c>
      <c r="Q10" s="207" t="s">
        <v>242</v>
      </c>
      <c r="R10" s="205" t="s">
        <v>312</v>
      </c>
      <c r="S10" s="207" t="s">
        <v>3</v>
      </c>
      <c r="T10" s="400" t="s">
        <v>311</v>
      </c>
      <c r="U10" s="209" t="s">
        <v>242</v>
      </c>
      <c r="V10" s="205" t="s">
        <v>312</v>
      </c>
      <c r="W10" s="207" t="s">
        <v>3</v>
      </c>
      <c r="X10" s="399" t="s">
        <v>311</v>
      </c>
      <c r="Y10" s="207" t="s">
        <v>242</v>
      </c>
      <c r="Z10" s="205" t="s">
        <v>312</v>
      </c>
      <c r="AA10" s="208" t="s">
        <v>3</v>
      </c>
      <c r="AB10" s="401" t="s">
        <v>311</v>
      </c>
      <c r="AC10" s="207" t="s">
        <v>242</v>
      </c>
      <c r="AD10" s="205" t="s">
        <v>312</v>
      </c>
      <c r="AE10" s="207" t="s">
        <v>3</v>
      </c>
      <c r="AF10" s="399" t="s">
        <v>311</v>
      </c>
      <c r="AG10" s="207" t="s">
        <v>242</v>
      </c>
      <c r="AH10" s="207" t="s">
        <v>312</v>
      </c>
      <c r="AI10" s="392">
        <v>112</v>
      </c>
      <c r="AJ10" s="393">
        <v>28</v>
      </c>
      <c r="AK10" s="1469"/>
      <c r="AL10" s="402" t="s">
        <v>313</v>
      </c>
    </row>
    <row r="11" spans="2:38" ht="23.25" customHeight="1">
      <c r="B11" s="1461" t="s">
        <v>214</v>
      </c>
      <c r="C11" s="1415"/>
      <c r="D11" s="1411" t="s">
        <v>525</v>
      </c>
      <c r="E11" s="1415"/>
      <c r="F11" s="212"/>
      <c r="G11" s="216" t="s">
        <v>242</v>
      </c>
      <c r="H11" s="217" t="s">
        <v>3</v>
      </c>
      <c r="I11" s="403" t="s">
        <v>311</v>
      </c>
      <c r="J11" s="205" t="s">
        <v>312</v>
      </c>
      <c r="K11" s="217" t="s">
        <v>242</v>
      </c>
      <c r="L11" s="217" t="s">
        <v>3</v>
      </c>
      <c r="M11" s="404" t="s">
        <v>311</v>
      </c>
      <c r="N11" s="379" t="s">
        <v>312</v>
      </c>
      <c r="O11" s="217" t="s">
        <v>242</v>
      </c>
      <c r="P11" s="217" t="s">
        <v>3</v>
      </c>
      <c r="Q11" s="403" t="s">
        <v>311</v>
      </c>
      <c r="R11" s="205" t="s">
        <v>312</v>
      </c>
      <c r="S11" s="217" t="s">
        <v>242</v>
      </c>
      <c r="T11" s="218" t="s">
        <v>3</v>
      </c>
      <c r="U11" s="405" t="s">
        <v>311</v>
      </c>
      <c r="V11" s="205" t="s">
        <v>312</v>
      </c>
      <c r="W11" s="217" t="s">
        <v>242</v>
      </c>
      <c r="X11" s="217" t="s">
        <v>3</v>
      </c>
      <c r="Y11" s="403" t="s">
        <v>311</v>
      </c>
      <c r="Z11" s="205" t="s">
        <v>312</v>
      </c>
      <c r="AA11" s="218" t="s">
        <v>242</v>
      </c>
      <c r="AB11" s="214" t="s">
        <v>3</v>
      </c>
      <c r="AC11" s="403" t="s">
        <v>311</v>
      </c>
      <c r="AD11" s="205" t="s">
        <v>312</v>
      </c>
      <c r="AE11" s="217" t="s">
        <v>242</v>
      </c>
      <c r="AF11" s="217" t="s">
        <v>3</v>
      </c>
      <c r="AG11" s="403" t="s">
        <v>311</v>
      </c>
      <c r="AH11" s="207" t="s">
        <v>312</v>
      </c>
      <c r="AI11" s="392">
        <v>112</v>
      </c>
      <c r="AJ11" s="393">
        <v>28</v>
      </c>
      <c r="AK11" s="1469"/>
      <c r="AL11" s="402" t="s">
        <v>313</v>
      </c>
    </row>
    <row r="12" spans="2:38" ht="23.25" customHeight="1">
      <c r="B12" s="1461" t="s">
        <v>214</v>
      </c>
      <c r="C12" s="1415"/>
      <c r="D12" s="1411" t="s">
        <v>525</v>
      </c>
      <c r="E12" s="1415"/>
      <c r="F12" s="208"/>
      <c r="G12" s="206" t="s">
        <v>242</v>
      </c>
      <c r="H12" s="207" t="s">
        <v>242</v>
      </c>
      <c r="I12" s="207" t="s">
        <v>3</v>
      </c>
      <c r="J12" s="406" t="s">
        <v>311</v>
      </c>
      <c r="K12" s="207" t="s">
        <v>242</v>
      </c>
      <c r="L12" s="207" t="s">
        <v>242</v>
      </c>
      <c r="M12" s="208" t="s">
        <v>3</v>
      </c>
      <c r="N12" s="407" t="s">
        <v>311</v>
      </c>
      <c r="O12" s="207" t="s">
        <v>242</v>
      </c>
      <c r="P12" s="207" t="s">
        <v>242</v>
      </c>
      <c r="Q12" s="207" t="s">
        <v>3</v>
      </c>
      <c r="R12" s="406" t="s">
        <v>311</v>
      </c>
      <c r="S12" s="207" t="s">
        <v>242</v>
      </c>
      <c r="T12" s="208" t="s">
        <v>242</v>
      </c>
      <c r="U12" s="209" t="s">
        <v>3</v>
      </c>
      <c r="V12" s="406" t="s">
        <v>311</v>
      </c>
      <c r="W12" s="207" t="s">
        <v>242</v>
      </c>
      <c r="X12" s="207" t="s">
        <v>242</v>
      </c>
      <c r="Y12" s="207" t="s">
        <v>3</v>
      </c>
      <c r="Z12" s="406" t="s">
        <v>311</v>
      </c>
      <c r="AA12" s="208" t="s">
        <v>242</v>
      </c>
      <c r="AB12" s="209" t="s">
        <v>242</v>
      </c>
      <c r="AC12" s="207" t="s">
        <v>3</v>
      </c>
      <c r="AD12" s="406" t="s">
        <v>311</v>
      </c>
      <c r="AE12" s="207" t="s">
        <v>242</v>
      </c>
      <c r="AF12" s="207" t="s">
        <v>242</v>
      </c>
      <c r="AG12" s="207" t="s">
        <v>3</v>
      </c>
      <c r="AH12" s="399" t="s">
        <v>311</v>
      </c>
      <c r="AI12" s="392">
        <v>112</v>
      </c>
      <c r="AJ12" s="393">
        <v>28</v>
      </c>
      <c r="AK12" s="1469"/>
      <c r="AL12" s="402" t="s">
        <v>313</v>
      </c>
    </row>
    <row r="13" spans="2:38" ht="23.25" customHeight="1">
      <c r="B13" s="1461" t="s">
        <v>214</v>
      </c>
      <c r="C13" s="1415"/>
      <c r="D13" s="1411" t="s">
        <v>524</v>
      </c>
      <c r="E13" s="1415"/>
      <c r="F13" s="205"/>
      <c r="G13" s="206" t="s">
        <v>242</v>
      </c>
      <c r="H13" s="207" t="s">
        <v>242</v>
      </c>
      <c r="I13" s="207" t="s">
        <v>242</v>
      </c>
      <c r="J13" s="205" t="s">
        <v>3</v>
      </c>
      <c r="K13" s="406" t="s">
        <v>311</v>
      </c>
      <c r="L13" s="207" t="s">
        <v>242</v>
      </c>
      <c r="M13" s="208" t="s">
        <v>242</v>
      </c>
      <c r="N13" s="379" t="s">
        <v>3</v>
      </c>
      <c r="O13" s="406" t="s">
        <v>311</v>
      </c>
      <c r="P13" s="207" t="s">
        <v>242</v>
      </c>
      <c r="Q13" s="207" t="s">
        <v>242</v>
      </c>
      <c r="R13" s="205" t="s">
        <v>3</v>
      </c>
      <c r="S13" s="399" t="s">
        <v>311</v>
      </c>
      <c r="T13" s="208" t="s">
        <v>242</v>
      </c>
      <c r="U13" s="209" t="s">
        <v>242</v>
      </c>
      <c r="V13" s="205" t="s">
        <v>3</v>
      </c>
      <c r="W13" s="406" t="s">
        <v>311</v>
      </c>
      <c r="X13" s="207" t="s">
        <v>242</v>
      </c>
      <c r="Y13" s="207" t="s">
        <v>242</v>
      </c>
      <c r="Z13" s="205" t="s">
        <v>3</v>
      </c>
      <c r="AA13" s="408" t="s">
        <v>311</v>
      </c>
      <c r="AB13" s="209" t="s">
        <v>242</v>
      </c>
      <c r="AC13" s="207" t="s">
        <v>242</v>
      </c>
      <c r="AD13" s="205" t="s">
        <v>3</v>
      </c>
      <c r="AE13" s="406" t="s">
        <v>311</v>
      </c>
      <c r="AF13" s="207" t="s">
        <v>242</v>
      </c>
      <c r="AG13" s="207" t="s">
        <v>242</v>
      </c>
      <c r="AH13" s="207" t="s">
        <v>3</v>
      </c>
      <c r="AI13" s="409">
        <v>112</v>
      </c>
      <c r="AJ13" s="257">
        <v>28</v>
      </c>
      <c r="AK13" s="1470"/>
      <c r="AL13" s="410" t="s">
        <v>313</v>
      </c>
    </row>
    <row r="14" spans="2:38" ht="23.25" customHeight="1" thickBot="1">
      <c r="B14" s="1462" t="s">
        <v>241</v>
      </c>
      <c r="C14" s="1463"/>
      <c r="D14" s="1464" t="s">
        <v>526</v>
      </c>
      <c r="E14" s="1465"/>
      <c r="F14" s="411"/>
      <c r="G14" s="413" t="s">
        <v>527</v>
      </c>
      <c r="H14" s="414" t="s">
        <v>513</v>
      </c>
      <c r="I14" s="414" t="s">
        <v>513</v>
      </c>
      <c r="J14" s="414" t="s">
        <v>528</v>
      </c>
      <c r="K14" s="414" t="s">
        <v>513</v>
      </c>
      <c r="L14" s="414" t="s">
        <v>529</v>
      </c>
      <c r="M14" s="415" t="s">
        <v>226</v>
      </c>
      <c r="N14" s="412" t="s">
        <v>513</v>
      </c>
      <c r="O14" s="414" t="s">
        <v>513</v>
      </c>
      <c r="P14" s="414" t="s">
        <v>528</v>
      </c>
      <c r="Q14" s="414" t="s">
        <v>528</v>
      </c>
      <c r="R14" s="414" t="s">
        <v>528</v>
      </c>
      <c r="S14" s="414" t="s">
        <v>226</v>
      </c>
      <c r="T14" s="411" t="s">
        <v>530</v>
      </c>
      <c r="U14" s="413" t="s">
        <v>531</v>
      </c>
      <c r="V14" s="414" t="s">
        <v>513</v>
      </c>
      <c r="W14" s="414" t="s">
        <v>528</v>
      </c>
      <c r="X14" s="414" t="s">
        <v>513</v>
      </c>
      <c r="Y14" s="414" t="s">
        <v>513</v>
      </c>
      <c r="Z14" s="414" t="s">
        <v>530</v>
      </c>
      <c r="AA14" s="415" t="s">
        <v>226</v>
      </c>
      <c r="AB14" s="412" t="s">
        <v>513</v>
      </c>
      <c r="AC14" s="414" t="s">
        <v>513</v>
      </c>
      <c r="AD14" s="414" t="s">
        <v>528</v>
      </c>
      <c r="AE14" s="414" t="s">
        <v>528</v>
      </c>
      <c r="AF14" s="414" t="s">
        <v>528</v>
      </c>
      <c r="AG14" s="414" t="s">
        <v>226</v>
      </c>
      <c r="AH14" s="411" t="s">
        <v>530</v>
      </c>
      <c r="AI14" s="416">
        <v>160</v>
      </c>
      <c r="AJ14" s="417">
        <v>40</v>
      </c>
      <c r="AK14" s="418"/>
      <c r="AL14" s="419"/>
    </row>
    <row r="15" spans="2:38" ht="12" customHeight="1">
      <c r="B15" s="243"/>
      <c r="C15" s="420"/>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421"/>
    </row>
    <row r="16" spans="3:38" s="387" customFormat="1" ht="12" customHeight="1">
      <c r="C16" s="387" t="s">
        <v>234</v>
      </c>
      <c r="AL16" s="422"/>
    </row>
    <row r="17" spans="3:38" s="387" customFormat="1" ht="12" customHeight="1">
      <c r="C17" s="387">
        <v>1</v>
      </c>
      <c r="D17" s="1416" t="s">
        <v>13</v>
      </c>
      <c r="E17" s="1416"/>
      <c r="F17" s="1416"/>
      <c r="G17" s="1416"/>
      <c r="H17" s="1416"/>
      <c r="I17" s="1416"/>
      <c r="J17" s="1416"/>
      <c r="K17" s="1416"/>
      <c r="L17" s="1416"/>
      <c r="M17" s="1416"/>
      <c r="N17" s="1416"/>
      <c r="O17" s="1416"/>
      <c r="P17" s="1416"/>
      <c r="Q17" s="1416"/>
      <c r="R17" s="1416"/>
      <c r="S17" s="1416"/>
      <c r="T17" s="1416"/>
      <c r="U17" s="1416"/>
      <c r="V17" s="1416"/>
      <c r="W17" s="1416"/>
      <c r="X17" s="1416"/>
      <c r="Y17" s="1416"/>
      <c r="Z17" s="1416"/>
      <c r="AA17" s="1416"/>
      <c r="AB17" s="1416"/>
      <c r="AC17" s="1416"/>
      <c r="AD17" s="1416"/>
      <c r="AE17" s="1416"/>
      <c r="AF17" s="1416"/>
      <c r="AG17" s="1416"/>
      <c r="AH17" s="1416"/>
      <c r="AI17" s="1416"/>
      <c r="AJ17" s="1416"/>
      <c r="AK17" s="1416"/>
      <c r="AL17" s="1416"/>
    </row>
    <row r="18" spans="3:38" s="387" customFormat="1" ht="18" customHeight="1">
      <c r="C18" s="387">
        <v>2</v>
      </c>
      <c r="D18" s="1416" t="s">
        <v>292</v>
      </c>
      <c r="E18" s="1417"/>
      <c r="F18" s="1417"/>
      <c r="G18" s="1417"/>
      <c r="H18" s="1417"/>
      <c r="I18" s="1417"/>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s="1417"/>
      <c r="AI18" s="1417"/>
      <c r="AJ18" s="1417"/>
      <c r="AK18" s="1417"/>
      <c r="AL18" s="1417"/>
    </row>
    <row r="19" spans="4:38" s="387" customFormat="1" ht="18" customHeight="1">
      <c r="D19" s="1417"/>
      <c r="E19" s="1417"/>
      <c r="F19" s="1417"/>
      <c r="G19" s="1417"/>
      <c r="H19" s="1417"/>
      <c r="I19" s="1417"/>
      <c r="J19" s="1417"/>
      <c r="K19" s="1417"/>
      <c r="L19" s="1417"/>
      <c r="M19" s="1417"/>
      <c r="N19" s="1417"/>
      <c r="O19" s="1417"/>
      <c r="P19" s="1417"/>
      <c r="Q19" s="1417"/>
      <c r="R19" s="1417"/>
      <c r="S19" s="1417"/>
      <c r="T19" s="1417"/>
      <c r="U19" s="1417"/>
      <c r="V19" s="1417"/>
      <c r="W19" s="1417"/>
      <c r="X19" s="1417"/>
      <c r="Y19" s="1417"/>
      <c r="Z19" s="1417"/>
      <c r="AA19" s="1417"/>
      <c r="AB19" s="1417"/>
      <c r="AC19" s="1417"/>
      <c r="AD19" s="1417"/>
      <c r="AE19" s="1417"/>
      <c r="AF19" s="1417"/>
      <c r="AG19" s="1417"/>
      <c r="AH19" s="1417"/>
      <c r="AI19" s="1417"/>
      <c r="AJ19" s="1417"/>
      <c r="AK19" s="1417"/>
      <c r="AL19" s="1417"/>
    </row>
    <row r="20" spans="3:38" s="387" customFormat="1" ht="12" customHeight="1">
      <c r="C20" s="1416" t="s">
        <v>532</v>
      </c>
      <c r="D20" s="1416" t="s">
        <v>294</v>
      </c>
      <c r="E20" s="1416"/>
      <c r="F20" s="1416"/>
      <c r="G20" s="1416"/>
      <c r="H20" s="1416"/>
      <c r="I20" s="1416"/>
      <c r="J20" s="1416"/>
      <c r="K20" s="1416"/>
      <c r="L20" s="1416"/>
      <c r="M20" s="1416"/>
      <c r="N20" s="1416"/>
      <c r="O20" s="1416"/>
      <c r="P20" s="1416"/>
      <c r="Q20" s="1416"/>
      <c r="R20" s="1416"/>
      <c r="S20" s="1416"/>
      <c r="T20" s="1416"/>
      <c r="U20" s="1416"/>
      <c r="V20" s="1416"/>
      <c r="W20" s="1416"/>
      <c r="X20" s="1416"/>
      <c r="Y20" s="1416"/>
      <c r="Z20" s="1416"/>
      <c r="AA20" s="1416"/>
      <c r="AB20" s="1416"/>
      <c r="AC20" s="1416"/>
      <c r="AD20" s="1416"/>
      <c r="AE20" s="1416"/>
      <c r="AF20" s="1416"/>
      <c r="AG20" s="1416"/>
      <c r="AH20" s="1416"/>
      <c r="AI20" s="1416"/>
      <c r="AJ20" s="1416"/>
      <c r="AK20" s="1416"/>
      <c r="AL20" s="1416"/>
    </row>
    <row r="21" spans="3:38" s="387" customFormat="1" ht="12" customHeight="1">
      <c r="C21" s="1417"/>
      <c r="D21" s="1416"/>
      <c r="E21" s="1416"/>
      <c r="F21" s="1416"/>
      <c r="G21" s="1416"/>
      <c r="H21" s="1416"/>
      <c r="I21" s="1416"/>
      <c r="J21" s="1416"/>
      <c r="K21" s="1416"/>
      <c r="L21" s="1416"/>
      <c r="M21" s="1416"/>
      <c r="N21" s="1416"/>
      <c r="O21" s="1416"/>
      <c r="P21" s="1416"/>
      <c r="Q21" s="1416"/>
      <c r="R21" s="1416"/>
      <c r="S21" s="1416"/>
      <c r="T21" s="1416"/>
      <c r="U21" s="1416"/>
      <c r="V21" s="1416"/>
      <c r="W21" s="1416"/>
      <c r="X21" s="1416"/>
      <c r="Y21" s="1416"/>
      <c r="Z21" s="1416"/>
      <c r="AA21" s="1416"/>
      <c r="AB21" s="1416"/>
      <c r="AC21" s="1416"/>
      <c r="AD21" s="1416"/>
      <c r="AE21" s="1416"/>
      <c r="AF21" s="1416"/>
      <c r="AG21" s="1416"/>
      <c r="AH21" s="1416"/>
      <c r="AI21" s="1416"/>
      <c r="AJ21" s="1416"/>
      <c r="AK21" s="1416"/>
      <c r="AL21" s="1416"/>
    </row>
    <row r="22" spans="3:38" s="387" customFormat="1" ht="12" customHeight="1">
      <c r="C22" s="1417"/>
      <c r="D22" s="1416"/>
      <c r="E22" s="1416"/>
      <c r="F22" s="1416"/>
      <c r="G22" s="1416"/>
      <c r="H22" s="1416"/>
      <c r="I22" s="1416"/>
      <c r="J22" s="1416"/>
      <c r="K22" s="1416"/>
      <c r="L22" s="1416"/>
      <c r="M22" s="1416"/>
      <c r="N22" s="1416"/>
      <c r="O22" s="1416"/>
      <c r="P22" s="1416"/>
      <c r="Q22" s="1416"/>
      <c r="R22" s="1416"/>
      <c r="S22" s="1416"/>
      <c r="T22" s="1416"/>
      <c r="U22" s="1416"/>
      <c r="V22" s="1416"/>
      <c r="W22" s="1416"/>
      <c r="X22" s="1416"/>
      <c r="Y22" s="1416"/>
      <c r="Z22" s="1416"/>
      <c r="AA22" s="1416"/>
      <c r="AB22" s="1416"/>
      <c r="AC22" s="1416"/>
      <c r="AD22" s="1416"/>
      <c r="AE22" s="1416"/>
      <c r="AF22" s="1416"/>
      <c r="AG22" s="1416"/>
      <c r="AH22" s="1416"/>
      <c r="AI22" s="1416"/>
      <c r="AJ22" s="1416"/>
      <c r="AK22" s="1416"/>
      <c r="AL22" s="1416"/>
    </row>
    <row r="23" spans="3:38" s="387" customFormat="1" ht="12" customHeight="1">
      <c r="C23" s="387">
        <v>4</v>
      </c>
      <c r="D23" s="1416" t="s">
        <v>295</v>
      </c>
      <c r="E23" s="1416"/>
      <c r="F23" s="1416"/>
      <c r="G23" s="1416"/>
      <c r="H23" s="1416"/>
      <c r="I23" s="1416"/>
      <c r="J23" s="1416"/>
      <c r="K23" s="1416"/>
      <c r="L23" s="1416"/>
      <c r="M23" s="1416"/>
      <c r="N23" s="1416"/>
      <c r="O23" s="1416"/>
      <c r="P23" s="1416"/>
      <c r="Q23" s="1416"/>
      <c r="R23" s="1416"/>
      <c r="S23" s="1416"/>
      <c r="T23" s="1416"/>
      <c r="U23" s="1416"/>
      <c r="V23" s="1416"/>
      <c r="W23" s="1416"/>
      <c r="X23" s="1416"/>
      <c r="Y23" s="1416"/>
      <c r="Z23" s="1416"/>
      <c r="AA23" s="1416"/>
      <c r="AB23" s="1416"/>
      <c r="AC23" s="1416"/>
      <c r="AD23" s="1416"/>
      <c r="AE23" s="1416"/>
      <c r="AF23" s="1416"/>
      <c r="AG23" s="1416"/>
      <c r="AH23" s="1416"/>
      <c r="AI23" s="1416"/>
      <c r="AJ23" s="1416"/>
      <c r="AK23" s="1416"/>
      <c r="AL23" s="1416"/>
    </row>
    <row r="24" spans="4:38" s="387" customFormat="1" ht="12" customHeight="1">
      <c r="D24" s="1416"/>
      <c r="E24" s="1416"/>
      <c r="F24" s="1416"/>
      <c r="G24" s="1416"/>
      <c r="H24" s="1416"/>
      <c r="I24" s="1416"/>
      <c r="J24" s="1416"/>
      <c r="K24" s="1416"/>
      <c r="L24" s="1416"/>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c r="AK24" s="1416"/>
      <c r="AL24" s="1416"/>
    </row>
    <row r="25" spans="3:4" s="387" customFormat="1" ht="12" customHeight="1">
      <c r="C25" s="387">
        <v>5</v>
      </c>
      <c r="D25" s="387" t="s">
        <v>235</v>
      </c>
    </row>
    <row r="26" ht="12" customHeight="1"/>
    <row r="27" spans="2:6" ht="11.25" customHeight="1">
      <c r="B27" s="251"/>
      <c r="C27" s="423" t="s">
        <v>14</v>
      </c>
      <c r="D27" s="424"/>
      <c r="E27" s="424"/>
      <c r="F27" s="424"/>
    </row>
    <row r="28" spans="3:35" ht="13.5" customHeight="1">
      <c r="C28" s="1418" t="s">
        <v>236</v>
      </c>
      <c r="D28" s="1419"/>
      <c r="E28" s="1419"/>
      <c r="F28" s="1419"/>
      <c r="G28" s="1411" t="s">
        <v>237</v>
      </c>
      <c r="H28" s="1414"/>
      <c r="I28" s="1415"/>
      <c r="J28" s="1411" t="s">
        <v>236</v>
      </c>
      <c r="K28" s="1412"/>
      <c r="L28" s="1412"/>
      <c r="M28" s="1412"/>
      <c r="N28" s="1412"/>
      <c r="O28" s="1413"/>
      <c r="P28" s="1411" t="s">
        <v>237</v>
      </c>
      <c r="Q28" s="1414"/>
      <c r="R28" s="1415"/>
      <c r="S28" s="1411" t="s">
        <v>236</v>
      </c>
      <c r="T28" s="1412"/>
      <c r="U28" s="1412"/>
      <c r="V28" s="1412"/>
      <c r="W28" s="1412"/>
      <c r="X28" s="1413"/>
      <c r="Y28" s="1411" t="s">
        <v>237</v>
      </c>
      <c r="Z28" s="1414"/>
      <c r="AA28" s="1415"/>
      <c r="AB28" s="1411" t="s">
        <v>236</v>
      </c>
      <c r="AC28" s="1412"/>
      <c r="AD28" s="1412"/>
      <c r="AE28" s="1412"/>
      <c r="AF28" s="1412"/>
      <c r="AG28" s="1413"/>
      <c r="AH28" s="1411" t="s">
        <v>238</v>
      </c>
      <c r="AI28" s="1415"/>
    </row>
    <row r="29" spans="3:36" ht="16.5" customHeight="1">
      <c r="C29" s="207" t="s">
        <v>296</v>
      </c>
      <c r="D29" s="1411" t="s">
        <v>533</v>
      </c>
      <c r="E29" s="1414"/>
      <c r="F29" s="1415"/>
      <c r="G29" s="205">
        <v>8</v>
      </c>
      <c r="H29" s="1414" t="s">
        <v>239</v>
      </c>
      <c r="I29" s="1415"/>
      <c r="J29" s="207" t="s">
        <v>534</v>
      </c>
      <c r="K29" s="1411"/>
      <c r="L29" s="1412"/>
      <c r="M29" s="1412"/>
      <c r="N29" s="1412"/>
      <c r="O29" s="1413"/>
      <c r="P29" s="205"/>
      <c r="Q29" s="1414" t="s">
        <v>239</v>
      </c>
      <c r="R29" s="1415"/>
      <c r="S29" s="207" t="s">
        <v>535</v>
      </c>
      <c r="T29" s="1411"/>
      <c r="U29" s="1412"/>
      <c r="V29" s="1412"/>
      <c r="W29" s="1412"/>
      <c r="X29" s="1413"/>
      <c r="Y29" s="205"/>
      <c r="Z29" s="1414" t="s">
        <v>239</v>
      </c>
      <c r="AA29" s="1415"/>
      <c r="AB29" s="207" t="s">
        <v>536</v>
      </c>
      <c r="AC29" s="1411"/>
      <c r="AD29" s="1412"/>
      <c r="AE29" s="1412"/>
      <c r="AF29" s="1412"/>
      <c r="AG29" s="1413"/>
      <c r="AH29" s="205"/>
      <c r="AI29" s="209" t="s">
        <v>239</v>
      </c>
      <c r="AJ29" s="252"/>
    </row>
    <row r="30" spans="3:36" ht="16.5" customHeight="1">
      <c r="C30" s="207" t="s">
        <v>537</v>
      </c>
      <c r="D30" s="1411" t="s">
        <v>538</v>
      </c>
      <c r="E30" s="1414"/>
      <c r="F30" s="1415"/>
      <c r="G30" s="205">
        <v>8</v>
      </c>
      <c r="H30" s="1414" t="s">
        <v>239</v>
      </c>
      <c r="I30" s="1415"/>
      <c r="J30" s="207" t="s">
        <v>539</v>
      </c>
      <c r="K30" s="1411"/>
      <c r="L30" s="1412"/>
      <c r="M30" s="1412"/>
      <c r="N30" s="1412"/>
      <c r="O30" s="1413"/>
      <c r="P30" s="205"/>
      <c r="Q30" s="1414" t="s">
        <v>239</v>
      </c>
      <c r="R30" s="1415"/>
      <c r="S30" s="207" t="s">
        <v>540</v>
      </c>
      <c r="T30" s="1411"/>
      <c r="U30" s="1412"/>
      <c r="V30" s="1412"/>
      <c r="W30" s="1412"/>
      <c r="X30" s="1413"/>
      <c r="Y30" s="205"/>
      <c r="Z30" s="1414" t="s">
        <v>239</v>
      </c>
      <c r="AA30" s="1415"/>
      <c r="AB30" s="207" t="s">
        <v>541</v>
      </c>
      <c r="AC30" s="1411" t="s">
        <v>542</v>
      </c>
      <c r="AD30" s="1412"/>
      <c r="AE30" s="1412"/>
      <c r="AF30" s="1412"/>
      <c r="AG30" s="1413"/>
      <c r="AH30" s="205">
        <v>16</v>
      </c>
      <c r="AI30" s="209" t="s">
        <v>239</v>
      </c>
      <c r="AJ30" s="252"/>
    </row>
    <row r="31" spans="3:36" ht="16.5" customHeight="1">
      <c r="C31" s="207" t="s">
        <v>543</v>
      </c>
      <c r="D31" s="1411" t="s">
        <v>544</v>
      </c>
      <c r="E31" s="1414"/>
      <c r="F31" s="1415"/>
      <c r="G31" s="205">
        <v>8</v>
      </c>
      <c r="H31" s="1414" t="s">
        <v>239</v>
      </c>
      <c r="I31" s="1415"/>
      <c r="J31" s="207" t="s">
        <v>545</v>
      </c>
      <c r="K31" s="1411"/>
      <c r="L31" s="1412"/>
      <c r="M31" s="1412"/>
      <c r="N31" s="1412"/>
      <c r="O31" s="1413"/>
      <c r="P31" s="205"/>
      <c r="Q31" s="1414" t="s">
        <v>239</v>
      </c>
      <c r="R31" s="1415"/>
      <c r="S31" s="207" t="s">
        <v>546</v>
      </c>
      <c r="T31" s="1411"/>
      <c r="U31" s="1412"/>
      <c r="V31" s="1412"/>
      <c r="W31" s="1412"/>
      <c r="X31" s="1413"/>
      <c r="Y31" s="205"/>
      <c r="Z31" s="1414" t="s">
        <v>239</v>
      </c>
      <c r="AA31" s="1415"/>
      <c r="AB31" s="207" t="s">
        <v>547</v>
      </c>
      <c r="AC31" s="1411"/>
      <c r="AD31" s="1412"/>
      <c r="AE31" s="1412"/>
      <c r="AF31" s="1412"/>
      <c r="AG31" s="1413"/>
      <c r="AH31" s="205"/>
      <c r="AI31" s="209" t="s">
        <v>239</v>
      </c>
      <c r="AJ31" s="252"/>
    </row>
    <row r="32" spans="3:36" ht="16.5" customHeight="1">
      <c r="C32" s="425"/>
      <c r="D32" s="425"/>
      <c r="E32" s="425"/>
      <c r="F32" s="425"/>
      <c r="G32" s="425"/>
      <c r="H32" s="425"/>
      <c r="I32" s="425"/>
      <c r="J32" s="425"/>
      <c r="K32" s="425"/>
      <c r="L32" s="426"/>
      <c r="M32" s="426"/>
      <c r="N32" s="426"/>
      <c r="O32" s="426"/>
      <c r="P32" s="425"/>
      <c r="Q32" s="425"/>
      <c r="R32" s="425"/>
      <c r="S32" s="425"/>
      <c r="T32" s="245"/>
      <c r="U32" s="420"/>
      <c r="V32" s="420"/>
      <c r="W32" s="420"/>
      <c r="X32" s="420"/>
      <c r="Y32" s="245"/>
      <c r="Z32" s="245"/>
      <c r="AA32" s="245"/>
      <c r="AB32" s="245"/>
      <c r="AC32" s="245"/>
      <c r="AD32" s="420"/>
      <c r="AE32" s="420"/>
      <c r="AF32" s="420"/>
      <c r="AG32" s="420"/>
      <c r="AH32" s="245"/>
      <c r="AI32" s="245"/>
      <c r="AJ32" s="245"/>
    </row>
    <row r="33" spans="2:28" s="245" customFormat="1" ht="15.75" customHeight="1">
      <c r="B33" s="243"/>
      <c r="W33" s="1460"/>
      <c r="X33" s="1460"/>
      <c r="Y33" s="1460"/>
      <c r="Z33" s="1460"/>
      <c r="AA33" s="1460"/>
      <c r="AB33" s="1460"/>
    </row>
    <row r="34" s="245" customFormat="1" ht="15.75" customHeight="1">
      <c r="B34" s="243"/>
    </row>
    <row r="35" s="245" customFormat="1" ht="12">
      <c r="B35" s="243"/>
    </row>
  </sheetData>
  <sheetProtection/>
  <mergeCells count="63">
    <mergeCell ref="R2:S2"/>
    <mergeCell ref="B4:C6"/>
    <mergeCell ref="D4:E6"/>
    <mergeCell ref="F4:F6"/>
    <mergeCell ref="G4:M4"/>
    <mergeCell ref="N4:T4"/>
    <mergeCell ref="U4:AA4"/>
    <mergeCell ref="AB4:AH4"/>
    <mergeCell ref="AI4:AI6"/>
    <mergeCell ref="AJ4:AJ6"/>
    <mergeCell ref="AK4:AK6"/>
    <mergeCell ref="B7:C7"/>
    <mergeCell ref="D7:E7"/>
    <mergeCell ref="B8:C8"/>
    <mergeCell ref="D8:E8"/>
    <mergeCell ref="AK8:AK13"/>
    <mergeCell ref="B9:C9"/>
    <mergeCell ref="D9:E9"/>
    <mergeCell ref="B10:C10"/>
    <mergeCell ref="D10:E10"/>
    <mergeCell ref="B11:C11"/>
    <mergeCell ref="D11:E11"/>
    <mergeCell ref="B12:C12"/>
    <mergeCell ref="D12:E12"/>
    <mergeCell ref="B13:C13"/>
    <mergeCell ref="D13:E13"/>
    <mergeCell ref="B14:C14"/>
    <mergeCell ref="D14:E14"/>
    <mergeCell ref="D17:AL17"/>
    <mergeCell ref="D18:AL19"/>
    <mergeCell ref="C20:C22"/>
    <mergeCell ref="D20:AL22"/>
    <mergeCell ref="D23:AL24"/>
    <mergeCell ref="C28:F28"/>
    <mergeCell ref="G28:I28"/>
    <mergeCell ref="J28:O28"/>
    <mergeCell ref="P28:R28"/>
    <mergeCell ref="S28:X28"/>
    <mergeCell ref="Y28:AA28"/>
    <mergeCell ref="AH28:AI28"/>
    <mergeCell ref="D29:F29"/>
    <mergeCell ref="H29:I29"/>
    <mergeCell ref="K29:O29"/>
    <mergeCell ref="Q29:R29"/>
    <mergeCell ref="T29:X29"/>
    <mergeCell ref="Z29:AA29"/>
    <mergeCell ref="AC29:AG29"/>
    <mergeCell ref="H30:I30"/>
    <mergeCell ref="K30:O30"/>
    <mergeCell ref="Q30:R30"/>
    <mergeCell ref="T30:X30"/>
    <mergeCell ref="Z30:AA30"/>
    <mergeCell ref="AB28:AG28"/>
    <mergeCell ref="W33:AB33"/>
    <mergeCell ref="AC30:AG30"/>
    <mergeCell ref="D31:F31"/>
    <mergeCell ref="H31:I31"/>
    <mergeCell ref="K31:O31"/>
    <mergeCell ref="Q31:R31"/>
    <mergeCell ref="T31:X31"/>
    <mergeCell ref="Z31:AA31"/>
    <mergeCell ref="AC31:AG31"/>
    <mergeCell ref="D30:F30"/>
  </mergeCells>
  <printOptions/>
  <pageMargins left="0.5905511811023623" right="0.5905511811023623" top="0.7874015748031497" bottom="0" header="0.5118110236220472" footer="0.5118110236220472"/>
  <pageSetup horizontalDpi="600" verticalDpi="600" orientation="landscape"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G55"/>
  <sheetViews>
    <sheetView view="pageBreakPreview" zoomScaleSheetLayoutView="100" zoomScalePageLayoutView="0" workbookViewId="0" topLeftCell="A1">
      <selection activeCell="A1" sqref="A1"/>
    </sheetView>
  </sheetViews>
  <sheetFormatPr defaultColWidth="9.00390625" defaultRowHeight="13.5" customHeight="1"/>
  <cols>
    <col min="1" max="1" width="2.625" style="427" customWidth="1"/>
    <col min="2" max="2" width="5.125" style="427" customWidth="1"/>
    <col min="3" max="3" width="8.375" style="427" customWidth="1"/>
    <col min="4" max="4" width="10.375" style="427" customWidth="1"/>
    <col min="5" max="5" width="9.875" style="427" customWidth="1"/>
    <col min="6" max="6" width="26.50390625" style="427" customWidth="1"/>
    <col min="7" max="7" width="18.125" style="731" customWidth="1"/>
    <col min="8" max="16384" width="9.00390625" style="427" customWidth="1"/>
  </cols>
  <sheetData>
    <row r="1" spans="1:7" ht="19.5" customHeight="1">
      <c r="A1" s="687" t="s">
        <v>556</v>
      </c>
      <c r="B1" s="687"/>
      <c r="C1" s="688"/>
      <c r="D1" s="689"/>
      <c r="E1" s="688"/>
      <c r="F1" s="689"/>
      <c r="G1" s="687"/>
    </row>
    <row r="2" spans="2:7" ht="6" customHeight="1">
      <c r="B2" s="428"/>
      <c r="C2" s="428"/>
      <c r="D2" s="428"/>
      <c r="E2" s="428"/>
      <c r="F2" s="428"/>
      <c r="G2" s="690"/>
    </row>
    <row r="3" spans="2:7" ht="18" customHeight="1">
      <c r="B3" s="1474" t="s">
        <v>557</v>
      </c>
      <c r="C3" s="1475"/>
      <c r="D3" s="1476"/>
      <c r="E3" s="1477"/>
      <c r="F3" s="1477"/>
      <c r="G3" s="692"/>
    </row>
    <row r="4" spans="2:7" ht="18" customHeight="1">
      <c r="B4" s="1474" t="s">
        <v>558</v>
      </c>
      <c r="C4" s="1475"/>
      <c r="D4" s="1476"/>
      <c r="E4" s="1477"/>
      <c r="F4" s="1477"/>
      <c r="G4" s="692"/>
    </row>
    <row r="5" spans="2:6" s="693" customFormat="1" ht="11.25" customHeight="1">
      <c r="B5" s="694"/>
      <c r="C5" s="695"/>
      <c r="D5" s="695"/>
      <c r="E5" s="695"/>
      <c r="F5" s="695"/>
    </row>
    <row r="6" spans="2:7" s="693" customFormat="1" ht="15.75" customHeight="1">
      <c r="B6" s="693" t="s">
        <v>559</v>
      </c>
      <c r="C6" s="695"/>
      <c r="D6" s="695"/>
      <c r="E6" s="695"/>
      <c r="F6" s="695"/>
      <c r="G6" s="696" t="s">
        <v>45</v>
      </c>
    </row>
    <row r="7" spans="2:7" s="693" customFormat="1" ht="15.75" customHeight="1">
      <c r="B7" s="1478" t="s">
        <v>560</v>
      </c>
      <c r="C7" s="1482" t="s">
        <v>243</v>
      </c>
      <c r="D7" s="1485" t="s">
        <v>561</v>
      </c>
      <c r="E7" s="1486"/>
      <c r="F7" s="1486"/>
      <c r="G7" s="697"/>
    </row>
    <row r="8" spans="2:7" s="693" customFormat="1" ht="15.75" customHeight="1">
      <c r="B8" s="1479"/>
      <c r="C8" s="1483"/>
      <c r="D8" s="1487" t="s">
        <v>562</v>
      </c>
      <c r="E8" s="1488"/>
      <c r="F8" s="1488"/>
      <c r="G8" s="698"/>
    </row>
    <row r="9" spans="2:7" s="693" customFormat="1" ht="15.75" customHeight="1">
      <c r="B9" s="1479"/>
      <c r="C9" s="1484"/>
      <c r="D9" s="1489" t="s">
        <v>247</v>
      </c>
      <c r="E9" s="1490"/>
      <c r="F9" s="1490"/>
      <c r="G9" s="699">
        <f>SUM(G8,G7)</f>
        <v>0</v>
      </c>
    </row>
    <row r="10" spans="2:7" s="693" customFormat="1" ht="15.75" customHeight="1">
      <c r="B10" s="1480"/>
      <c r="C10" s="1491" t="s">
        <v>563</v>
      </c>
      <c r="D10" s="1485" t="s">
        <v>244</v>
      </c>
      <c r="E10" s="1494"/>
      <c r="F10" s="1494"/>
      <c r="G10" s="697"/>
    </row>
    <row r="11" spans="2:7" s="693" customFormat="1" ht="15.75" customHeight="1">
      <c r="B11" s="1480"/>
      <c r="C11" s="1492"/>
      <c r="D11" s="1495" t="s">
        <v>245</v>
      </c>
      <c r="E11" s="1496"/>
      <c r="F11" s="1496"/>
      <c r="G11" s="700"/>
    </row>
    <row r="12" spans="2:7" s="693" customFormat="1" ht="15.75" customHeight="1">
      <c r="B12" s="1480"/>
      <c r="C12" s="1493"/>
      <c r="D12" s="1489" t="s">
        <v>247</v>
      </c>
      <c r="E12" s="1490"/>
      <c r="F12" s="1490"/>
      <c r="G12" s="699">
        <f>SUM(G11,G10)</f>
        <v>0</v>
      </c>
    </row>
    <row r="13" spans="2:7" s="693" customFormat="1" ht="15.75" customHeight="1">
      <c r="B13" s="1481"/>
      <c r="C13" s="1497" t="s">
        <v>564</v>
      </c>
      <c r="D13" s="1498"/>
      <c r="E13" s="1498"/>
      <c r="F13" s="1498"/>
      <c r="G13" s="699">
        <f>SUM(G9,G12)</f>
        <v>0</v>
      </c>
    </row>
    <row r="14" spans="2:7" s="693" customFormat="1" ht="15.75" customHeight="1">
      <c r="B14" s="1499" t="s">
        <v>565</v>
      </c>
      <c r="C14" s="1500"/>
      <c r="D14" s="1500"/>
      <c r="E14" s="1500"/>
      <c r="F14" s="1501"/>
      <c r="G14" s="701"/>
    </row>
    <row r="15" spans="2:7" s="693" customFormat="1" ht="15.75" customHeight="1">
      <c r="B15" s="1499" t="s">
        <v>566</v>
      </c>
      <c r="C15" s="1500"/>
      <c r="D15" s="1500"/>
      <c r="E15" s="1500"/>
      <c r="F15" s="1501"/>
      <c r="G15" s="701"/>
    </row>
    <row r="16" spans="2:7" s="693" customFormat="1" ht="15.75" customHeight="1">
      <c r="B16" s="1499" t="s">
        <v>567</v>
      </c>
      <c r="C16" s="1500"/>
      <c r="D16" s="1500"/>
      <c r="E16" s="1500"/>
      <c r="F16" s="1501"/>
      <c r="G16" s="701"/>
    </row>
    <row r="17" spans="2:7" s="693" customFormat="1" ht="15.75" customHeight="1">
      <c r="B17" s="1502" t="s">
        <v>568</v>
      </c>
      <c r="C17" s="1503"/>
      <c r="D17" s="1503"/>
      <c r="E17" s="1503"/>
      <c r="F17" s="1504"/>
      <c r="G17" s="702">
        <f>SUM(G13,G14,G15)</f>
        <v>0</v>
      </c>
    </row>
    <row r="18" spans="2:7" s="706" customFormat="1" ht="6.75" customHeight="1">
      <c r="B18" s="703"/>
      <c r="C18" s="704"/>
      <c r="D18" s="704"/>
      <c r="E18" s="704"/>
      <c r="F18" s="704"/>
      <c r="G18" s="705"/>
    </row>
    <row r="19" spans="2:7" s="706" customFormat="1" ht="15.75" customHeight="1">
      <c r="B19" s="707" t="s">
        <v>569</v>
      </c>
      <c r="C19" s="708"/>
      <c r="D19" s="709"/>
      <c r="E19" s="709"/>
      <c r="F19" s="709"/>
      <c r="G19" s="696" t="s">
        <v>45</v>
      </c>
    </row>
    <row r="20" spans="2:7" s="693" customFormat="1" ht="15.75" customHeight="1">
      <c r="B20" s="1505" t="s">
        <v>560</v>
      </c>
      <c r="C20" s="1508" t="s">
        <v>243</v>
      </c>
      <c r="D20" s="1509" t="s">
        <v>570</v>
      </c>
      <c r="E20" s="1511" t="s">
        <v>571</v>
      </c>
      <c r="F20" s="1494"/>
      <c r="G20" s="710"/>
    </row>
    <row r="21" spans="2:7" s="693" customFormat="1" ht="15.75" customHeight="1">
      <c r="B21" s="1505"/>
      <c r="C21" s="1508"/>
      <c r="D21" s="1510"/>
      <c r="E21" s="711" t="s">
        <v>572</v>
      </c>
      <c r="F21" s="711" t="s">
        <v>573</v>
      </c>
      <c r="G21" s="712"/>
    </row>
    <row r="22" spans="2:7" s="693" customFormat="1" ht="15.75" customHeight="1">
      <c r="B22" s="1506"/>
      <c r="C22" s="1508"/>
      <c r="D22" s="711" t="s">
        <v>246</v>
      </c>
      <c r="E22" s="711"/>
      <c r="F22" s="711"/>
      <c r="G22" s="712"/>
    </row>
    <row r="23" spans="2:7" s="693" customFormat="1" ht="15.75" customHeight="1">
      <c r="B23" s="1506"/>
      <c r="C23" s="1508"/>
      <c r="D23" s="1512" t="s">
        <v>574</v>
      </c>
      <c r="E23" s="1513"/>
      <c r="F23" s="1514"/>
      <c r="G23" s="712"/>
    </row>
    <row r="24" spans="2:7" s="693" customFormat="1" ht="15.75" customHeight="1">
      <c r="B24" s="1506"/>
      <c r="C24" s="1508"/>
      <c r="D24" s="713" t="s">
        <v>575</v>
      </c>
      <c r="E24" s="714" t="s">
        <v>576</v>
      </c>
      <c r="F24" s="715"/>
      <c r="G24" s="716"/>
    </row>
    <row r="25" spans="2:7" s="693" customFormat="1" ht="15.75" customHeight="1">
      <c r="B25" s="1506"/>
      <c r="C25" s="1508"/>
      <c r="D25" s="1490" t="s">
        <v>247</v>
      </c>
      <c r="E25" s="1490"/>
      <c r="F25" s="1490"/>
      <c r="G25" s="699">
        <f>SUM(G20:G24)</f>
        <v>0</v>
      </c>
    </row>
    <row r="26" spans="2:7" s="693" customFormat="1" ht="15.75" customHeight="1">
      <c r="B26" s="1507"/>
      <c r="C26" s="1515" t="s">
        <v>563</v>
      </c>
      <c r="D26" s="1509" t="s">
        <v>570</v>
      </c>
      <c r="E26" s="1511" t="s">
        <v>577</v>
      </c>
      <c r="F26" s="1494"/>
      <c r="G26" s="710"/>
    </row>
    <row r="27" spans="2:7" s="693" customFormat="1" ht="15.75" customHeight="1">
      <c r="B27" s="1507"/>
      <c r="C27" s="1515"/>
      <c r="D27" s="1510"/>
      <c r="E27" s="711" t="s">
        <v>572</v>
      </c>
      <c r="F27" s="711" t="s">
        <v>573</v>
      </c>
      <c r="G27" s="712"/>
    </row>
    <row r="28" spans="2:7" s="693" customFormat="1" ht="15.75" customHeight="1">
      <c r="B28" s="1507"/>
      <c r="C28" s="1508"/>
      <c r="D28" s="717" t="s">
        <v>246</v>
      </c>
      <c r="E28" s="717"/>
      <c r="F28" s="711"/>
      <c r="G28" s="712"/>
    </row>
    <row r="29" spans="2:7" s="693" customFormat="1" ht="15.75" customHeight="1">
      <c r="B29" s="1507"/>
      <c r="C29" s="1508"/>
      <c r="D29" s="1512" t="s">
        <v>574</v>
      </c>
      <c r="E29" s="1513"/>
      <c r="F29" s="1514"/>
      <c r="G29" s="712"/>
    </row>
    <row r="30" spans="2:7" s="693" customFormat="1" ht="15.75" customHeight="1">
      <c r="B30" s="1507"/>
      <c r="C30" s="1508"/>
      <c r="D30" s="713" t="s">
        <v>575</v>
      </c>
      <c r="E30" s="714" t="s">
        <v>576</v>
      </c>
      <c r="F30" s="429"/>
      <c r="G30" s="716"/>
    </row>
    <row r="31" spans="2:7" s="693" customFormat="1" ht="15.75" customHeight="1">
      <c r="B31" s="1507"/>
      <c r="C31" s="1508"/>
      <c r="D31" s="1490" t="s">
        <v>247</v>
      </c>
      <c r="E31" s="1490"/>
      <c r="F31" s="1490"/>
      <c r="G31" s="699">
        <f>SUM(G26:G30)</f>
        <v>0</v>
      </c>
    </row>
    <row r="32" spans="2:7" s="693" customFormat="1" ht="15.75" customHeight="1">
      <c r="B32" s="1507"/>
      <c r="C32" s="1516" t="s">
        <v>564</v>
      </c>
      <c r="D32" s="1498"/>
      <c r="E32" s="1498"/>
      <c r="F32" s="1498"/>
      <c r="G32" s="699">
        <f>SUM(G25,G31)</f>
        <v>0</v>
      </c>
    </row>
    <row r="33" spans="2:7" s="693" customFormat="1" ht="15.75" customHeight="1">
      <c r="B33" s="1517" t="s">
        <v>578</v>
      </c>
      <c r="C33" s="1518"/>
      <c r="D33" s="1523" t="s">
        <v>570</v>
      </c>
      <c r="E33" s="1511" t="s">
        <v>579</v>
      </c>
      <c r="F33" s="1494"/>
      <c r="G33" s="710"/>
    </row>
    <row r="34" spans="2:7" s="693" customFormat="1" ht="15.75" customHeight="1">
      <c r="B34" s="1519"/>
      <c r="C34" s="1520"/>
      <c r="D34" s="1524"/>
      <c r="E34" s="711" t="s">
        <v>572</v>
      </c>
      <c r="F34" s="711" t="s">
        <v>573</v>
      </c>
      <c r="G34" s="712"/>
    </row>
    <row r="35" spans="2:7" s="693" customFormat="1" ht="15.75" customHeight="1">
      <c r="B35" s="1519"/>
      <c r="C35" s="1520"/>
      <c r="D35" s="718" t="s">
        <v>246</v>
      </c>
      <c r="E35" s="717"/>
      <c r="F35" s="711"/>
      <c r="G35" s="712"/>
    </row>
    <row r="36" spans="2:7" s="693" customFormat="1" ht="15.75" customHeight="1">
      <c r="B36" s="1519"/>
      <c r="C36" s="1520"/>
      <c r="D36" s="1512" t="s">
        <v>574</v>
      </c>
      <c r="E36" s="1513"/>
      <c r="F36" s="1514"/>
      <c r="G36" s="712"/>
    </row>
    <row r="37" spans="2:7" s="693" customFormat="1" ht="15.75" customHeight="1">
      <c r="B37" s="1519"/>
      <c r="C37" s="1520"/>
      <c r="D37" s="719" t="s">
        <v>575</v>
      </c>
      <c r="E37" s="714" t="s">
        <v>576</v>
      </c>
      <c r="F37" s="720"/>
      <c r="G37" s="716"/>
    </row>
    <row r="38" spans="2:7" s="693" customFormat="1" ht="15.75" customHeight="1">
      <c r="B38" s="1521"/>
      <c r="C38" s="1522"/>
      <c r="D38" s="1516" t="s">
        <v>580</v>
      </c>
      <c r="E38" s="1525"/>
      <c r="F38" s="1526"/>
      <c r="G38" s="699">
        <f>SUM(G33:G37)</f>
        <v>0</v>
      </c>
    </row>
    <row r="39" spans="2:7" s="693" customFormat="1" ht="15.75" customHeight="1">
      <c r="B39" s="1517" t="s">
        <v>581</v>
      </c>
      <c r="C39" s="1518"/>
      <c r="D39" s="1512" t="s">
        <v>574</v>
      </c>
      <c r="E39" s="1513"/>
      <c r="F39" s="1514"/>
      <c r="G39" s="721"/>
    </row>
    <row r="40" spans="2:7" s="693" customFormat="1" ht="15.75" customHeight="1">
      <c r="B40" s="1521"/>
      <c r="C40" s="1522"/>
      <c r="D40" s="1516" t="s">
        <v>582</v>
      </c>
      <c r="E40" s="1525"/>
      <c r="F40" s="1526"/>
      <c r="G40" s="699">
        <f>SUM(G39:G39)</f>
        <v>0</v>
      </c>
    </row>
    <row r="41" spans="2:7" s="693" customFormat="1" ht="15.75" customHeight="1">
      <c r="B41" s="1517" t="s">
        <v>583</v>
      </c>
      <c r="C41" s="1518"/>
      <c r="D41" s="1512" t="s">
        <v>574</v>
      </c>
      <c r="E41" s="1513"/>
      <c r="F41" s="1514"/>
      <c r="G41" s="721"/>
    </row>
    <row r="42" spans="2:7" s="693" customFormat="1" ht="15.75" customHeight="1">
      <c r="B42" s="1521"/>
      <c r="C42" s="1522"/>
      <c r="D42" s="1516" t="s">
        <v>584</v>
      </c>
      <c r="E42" s="1525"/>
      <c r="F42" s="1526"/>
      <c r="G42" s="699">
        <f>SUM(G41:G41)</f>
        <v>0</v>
      </c>
    </row>
    <row r="43" spans="2:7" s="693" customFormat="1" ht="15.75" customHeight="1">
      <c r="B43" s="1502" t="s">
        <v>568</v>
      </c>
      <c r="C43" s="1503"/>
      <c r="D43" s="1503"/>
      <c r="E43" s="1503"/>
      <c r="F43" s="1504"/>
      <c r="G43" s="699">
        <f>SUM(G32,G38,G40,G42)</f>
        <v>0</v>
      </c>
    </row>
    <row r="44" spans="2:7" s="706" customFormat="1" ht="4.5" customHeight="1">
      <c r="B44" s="722"/>
      <c r="C44" s="723"/>
      <c r="D44" s="709"/>
      <c r="E44" s="709"/>
      <c r="F44" s="709"/>
      <c r="G44" s="724"/>
    </row>
    <row r="45" spans="2:7" ht="15.75" customHeight="1">
      <c r="B45" s="1527" t="s">
        <v>585</v>
      </c>
      <c r="C45" s="1530" t="s">
        <v>586</v>
      </c>
      <c r="D45" s="1531"/>
      <c r="E45" s="1518"/>
      <c r="F45" s="725" t="s">
        <v>587</v>
      </c>
      <c r="G45" s="726">
        <f>SUM(G20,G21,G26,G27,G33,G34)</f>
        <v>0</v>
      </c>
    </row>
    <row r="46" spans="2:7" ht="15.75" customHeight="1">
      <c r="B46" s="1528"/>
      <c r="C46" s="1532"/>
      <c r="D46" s="1533"/>
      <c r="E46" s="1520"/>
      <c r="F46" s="727" t="s">
        <v>588</v>
      </c>
      <c r="G46" s="728">
        <f>SUM(G22,G28,G35)</f>
        <v>0</v>
      </c>
    </row>
    <row r="47" spans="2:7" ht="15.75" customHeight="1">
      <c r="B47" s="1528"/>
      <c r="C47" s="1532"/>
      <c r="D47" s="1533"/>
      <c r="E47" s="1520"/>
      <c r="F47" s="727" t="s">
        <v>589</v>
      </c>
      <c r="G47" s="728">
        <f>SUM(G23,G29,G36,G39,G41)</f>
        <v>0</v>
      </c>
    </row>
    <row r="48" spans="2:7" ht="15.75" customHeight="1">
      <c r="B48" s="1529"/>
      <c r="C48" s="1534"/>
      <c r="D48" s="1535"/>
      <c r="E48" s="1522"/>
      <c r="F48" s="729" t="s">
        <v>590</v>
      </c>
      <c r="G48" s="730">
        <f>SUM(G24,G30,G37)</f>
        <v>0</v>
      </c>
    </row>
    <row r="49" ht="12" customHeight="1"/>
    <row r="50" spans="2:7" ht="18.75" customHeight="1">
      <c r="B50" s="1508" t="s">
        <v>281</v>
      </c>
      <c r="C50" s="1508"/>
      <c r="D50" s="1536"/>
      <c r="E50" s="732" t="s">
        <v>591</v>
      </c>
      <c r="F50" s="733" t="s">
        <v>592</v>
      </c>
      <c r="G50" s="734"/>
    </row>
    <row r="51" ht="6" customHeight="1"/>
    <row r="53" ht="13.5" customHeight="1">
      <c r="B53" s="427" t="s">
        <v>591</v>
      </c>
    </row>
    <row r="54" ht="13.5" customHeight="1">
      <c r="B54" s="427" t="s">
        <v>593</v>
      </c>
    </row>
    <row r="55" ht="13.5" customHeight="1">
      <c r="B55" s="427" t="s">
        <v>594</v>
      </c>
    </row>
  </sheetData>
  <sheetProtection/>
  <mergeCells count="45">
    <mergeCell ref="B43:F43"/>
    <mergeCell ref="B45:B48"/>
    <mergeCell ref="C45:E48"/>
    <mergeCell ref="B50:D50"/>
    <mergeCell ref="B39:C40"/>
    <mergeCell ref="D39:F39"/>
    <mergeCell ref="D40:F40"/>
    <mergeCell ref="B41:C42"/>
    <mergeCell ref="D41:F41"/>
    <mergeCell ref="D42:F42"/>
    <mergeCell ref="E26:F26"/>
    <mergeCell ref="D29:F29"/>
    <mergeCell ref="D31:F31"/>
    <mergeCell ref="C32:F32"/>
    <mergeCell ref="B33:C38"/>
    <mergeCell ref="D33:D34"/>
    <mergeCell ref="E33:F33"/>
    <mergeCell ref="D36:F36"/>
    <mergeCell ref="D38:F38"/>
    <mergeCell ref="B16:F16"/>
    <mergeCell ref="B17:F17"/>
    <mergeCell ref="B20:B32"/>
    <mergeCell ref="C20:C25"/>
    <mergeCell ref="D20:D21"/>
    <mergeCell ref="E20:F20"/>
    <mergeCell ref="D23:F23"/>
    <mergeCell ref="D25:F25"/>
    <mergeCell ref="C26:C31"/>
    <mergeCell ref="D26:D27"/>
    <mergeCell ref="D10:F10"/>
    <mergeCell ref="D11:F11"/>
    <mergeCell ref="D12:F12"/>
    <mergeCell ref="C13:F13"/>
    <mergeCell ref="B14:F14"/>
    <mergeCell ref="B15:F15"/>
    <mergeCell ref="B3:C3"/>
    <mergeCell ref="D3:F3"/>
    <mergeCell ref="B4:C4"/>
    <mergeCell ref="D4:F4"/>
    <mergeCell ref="B7:B13"/>
    <mergeCell ref="C7:C9"/>
    <mergeCell ref="D7:F7"/>
    <mergeCell ref="D8:F8"/>
    <mergeCell ref="D9:F9"/>
    <mergeCell ref="C10:C12"/>
  </mergeCells>
  <dataValidations count="1">
    <dataValidation type="list" allowBlank="1" showInputMessage="1" showErrorMessage="1" sqref="E50">
      <formula1>$B$53:$B$55</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55"/>
  <sheetViews>
    <sheetView view="pageBreakPreview" zoomScaleSheetLayoutView="100" zoomScalePageLayoutView="0" workbookViewId="0" topLeftCell="A1">
      <selection activeCell="A5" sqref="A5"/>
    </sheetView>
  </sheetViews>
  <sheetFormatPr defaultColWidth="9.00390625" defaultRowHeight="13.5" customHeight="1"/>
  <cols>
    <col min="1" max="1" width="3.875" style="427" customWidth="1"/>
    <col min="2" max="2" width="5.125" style="427" customWidth="1"/>
    <col min="3" max="3" width="8.375" style="427" customWidth="1"/>
    <col min="4" max="4" width="10.375" style="427" customWidth="1"/>
    <col min="5" max="5" width="9.50390625" style="427" customWidth="1"/>
    <col min="6" max="6" width="26.50390625" style="427" customWidth="1"/>
    <col min="7" max="8" width="19.625" style="731" customWidth="1"/>
    <col min="9" max="13" width="18.125" style="427" customWidth="1"/>
    <col min="14" max="16384" width="9.00390625" style="427" customWidth="1"/>
  </cols>
  <sheetData>
    <row r="1" spans="1:8" ht="19.5" customHeight="1">
      <c r="A1" s="687" t="s">
        <v>595</v>
      </c>
      <c r="B1" s="687"/>
      <c r="C1" s="688"/>
      <c r="D1" s="689"/>
      <c r="E1" s="688"/>
      <c r="F1" s="689"/>
      <c r="G1" s="687"/>
      <c r="H1" s="687"/>
    </row>
    <row r="2" spans="2:8" ht="6" customHeight="1">
      <c r="B2" s="428"/>
      <c r="C2" s="428"/>
      <c r="D2" s="428"/>
      <c r="E2" s="428"/>
      <c r="F2" s="428"/>
      <c r="G2" s="735"/>
      <c r="H2" s="735"/>
    </row>
    <row r="3" spans="2:10" ht="18" customHeight="1">
      <c r="B3" s="1474" t="s">
        <v>557</v>
      </c>
      <c r="C3" s="1475"/>
      <c r="D3" s="1476"/>
      <c r="E3" s="1477"/>
      <c r="F3" s="1477"/>
      <c r="G3" s="691" t="s">
        <v>558</v>
      </c>
      <c r="H3" s="1476"/>
      <c r="I3" s="1477"/>
      <c r="J3" s="1537"/>
    </row>
    <row r="4" spans="2:8" s="693" customFormat="1" ht="11.25" customHeight="1">
      <c r="B4" s="694"/>
      <c r="C4" s="695"/>
      <c r="D4" s="695"/>
      <c r="E4" s="695"/>
      <c r="F4" s="695"/>
      <c r="G4" s="695"/>
      <c r="H4" s="695"/>
    </row>
    <row r="5" spans="2:13" s="693" customFormat="1" ht="11.25" customHeight="1">
      <c r="B5" s="694"/>
      <c r="C5" s="695"/>
      <c r="D5" s="695"/>
      <c r="E5" s="695"/>
      <c r="F5" s="695"/>
      <c r="G5" s="695"/>
      <c r="H5" s="695"/>
      <c r="M5" s="696" t="s">
        <v>45</v>
      </c>
    </row>
    <row r="6" spans="1:13" s="694" customFormat="1" ht="15.75" customHeight="1">
      <c r="A6" s="1538"/>
      <c r="B6" s="1540" t="s">
        <v>596</v>
      </c>
      <c r="C6" s="1541"/>
      <c r="D6" s="1541"/>
      <c r="E6" s="1541"/>
      <c r="F6" s="1541"/>
      <c r="G6" s="736" t="s">
        <v>597</v>
      </c>
      <c r="H6" s="736" t="s">
        <v>598</v>
      </c>
      <c r="I6" s="736"/>
      <c r="J6" s="736"/>
      <c r="K6" s="736"/>
      <c r="L6" s="736"/>
      <c r="M6" s="736"/>
    </row>
    <row r="7" spans="1:13" s="694" customFormat="1" ht="15.75" customHeight="1">
      <c r="A7" s="1539"/>
      <c r="B7" s="1542" t="s">
        <v>599</v>
      </c>
      <c r="C7" s="1543"/>
      <c r="D7" s="1543"/>
      <c r="E7" s="1543"/>
      <c r="F7" s="1544"/>
      <c r="G7" s="737"/>
      <c r="H7" s="737"/>
      <c r="I7" s="737"/>
      <c r="J7" s="737"/>
      <c r="K7" s="737"/>
      <c r="L7" s="737"/>
      <c r="M7" s="737"/>
    </row>
    <row r="8" spans="1:13" s="693" customFormat="1" ht="15.75" customHeight="1">
      <c r="A8" s="1527" t="s">
        <v>600</v>
      </c>
      <c r="B8" s="1478" t="s">
        <v>560</v>
      </c>
      <c r="C8" s="1482" t="s">
        <v>243</v>
      </c>
      <c r="D8" s="1485" t="s">
        <v>561</v>
      </c>
      <c r="E8" s="1486"/>
      <c r="F8" s="1486"/>
      <c r="G8" s="697">
        <f>SUM(H8:M8)</f>
        <v>0</v>
      </c>
      <c r="H8" s="697"/>
      <c r="I8" s="697"/>
      <c r="J8" s="697"/>
      <c r="K8" s="697"/>
      <c r="L8" s="697"/>
      <c r="M8" s="697"/>
    </row>
    <row r="9" spans="1:13" s="693" customFormat="1" ht="15.75" customHeight="1">
      <c r="A9" s="1528"/>
      <c r="B9" s="1479"/>
      <c r="C9" s="1483"/>
      <c r="D9" s="1487" t="s">
        <v>562</v>
      </c>
      <c r="E9" s="1488"/>
      <c r="F9" s="1488"/>
      <c r="G9" s="698">
        <f>SUM(H9:M9)</f>
        <v>0</v>
      </c>
      <c r="H9" s="698"/>
      <c r="I9" s="698"/>
      <c r="J9" s="698"/>
      <c r="K9" s="698"/>
      <c r="L9" s="698"/>
      <c r="M9" s="698"/>
    </row>
    <row r="10" spans="1:13" s="693" customFormat="1" ht="15.75" customHeight="1">
      <c r="A10" s="1528"/>
      <c r="B10" s="1479"/>
      <c r="C10" s="1484"/>
      <c r="D10" s="1489" t="s">
        <v>247</v>
      </c>
      <c r="E10" s="1490"/>
      <c r="F10" s="1490"/>
      <c r="G10" s="699">
        <f aca="true" t="shared" si="0" ref="G10:M10">SUM(G9,G8)</f>
        <v>0</v>
      </c>
      <c r="H10" s="699">
        <f t="shared" si="0"/>
        <v>0</v>
      </c>
      <c r="I10" s="699">
        <f t="shared" si="0"/>
        <v>0</v>
      </c>
      <c r="J10" s="699">
        <f t="shared" si="0"/>
        <v>0</v>
      </c>
      <c r="K10" s="699">
        <f t="shared" si="0"/>
        <v>0</v>
      </c>
      <c r="L10" s="699">
        <f t="shared" si="0"/>
        <v>0</v>
      </c>
      <c r="M10" s="699">
        <f t="shared" si="0"/>
        <v>0</v>
      </c>
    </row>
    <row r="11" spans="1:13" s="693" customFormat="1" ht="15.75" customHeight="1">
      <c r="A11" s="1528"/>
      <c r="B11" s="1480"/>
      <c r="C11" s="1491" t="s">
        <v>563</v>
      </c>
      <c r="D11" s="1485" t="s">
        <v>244</v>
      </c>
      <c r="E11" s="1494"/>
      <c r="F11" s="1494"/>
      <c r="G11" s="697">
        <f>SUM(H11:M11)</f>
        <v>0</v>
      </c>
      <c r="H11" s="697"/>
      <c r="I11" s="697"/>
      <c r="J11" s="697"/>
      <c r="K11" s="697"/>
      <c r="L11" s="697"/>
      <c r="M11" s="697"/>
    </row>
    <row r="12" spans="1:13" s="693" customFormat="1" ht="15.75" customHeight="1">
      <c r="A12" s="1528"/>
      <c r="B12" s="1480"/>
      <c r="C12" s="1492"/>
      <c r="D12" s="1495" t="s">
        <v>245</v>
      </c>
      <c r="E12" s="1496"/>
      <c r="F12" s="1496"/>
      <c r="G12" s="698">
        <f>SUM(H12:M12)</f>
        <v>0</v>
      </c>
      <c r="H12" s="700"/>
      <c r="I12" s="700"/>
      <c r="J12" s="700"/>
      <c r="K12" s="700"/>
      <c r="L12" s="700"/>
      <c r="M12" s="700"/>
    </row>
    <row r="13" spans="1:13" s="693" customFormat="1" ht="15.75" customHeight="1">
      <c r="A13" s="1528"/>
      <c r="B13" s="1480"/>
      <c r="C13" s="1493"/>
      <c r="D13" s="1489" t="s">
        <v>247</v>
      </c>
      <c r="E13" s="1490"/>
      <c r="F13" s="1490"/>
      <c r="G13" s="699">
        <f aca="true" t="shared" si="1" ref="G13:M13">SUM(G12,G11)</f>
        <v>0</v>
      </c>
      <c r="H13" s="699">
        <f t="shared" si="1"/>
        <v>0</v>
      </c>
      <c r="I13" s="699">
        <f t="shared" si="1"/>
        <v>0</v>
      </c>
      <c r="J13" s="699">
        <f t="shared" si="1"/>
        <v>0</v>
      </c>
      <c r="K13" s="699">
        <f t="shared" si="1"/>
        <v>0</v>
      </c>
      <c r="L13" s="699">
        <f t="shared" si="1"/>
        <v>0</v>
      </c>
      <c r="M13" s="699">
        <f t="shared" si="1"/>
        <v>0</v>
      </c>
    </row>
    <row r="14" spans="1:13" s="693" customFormat="1" ht="15.75" customHeight="1">
      <c r="A14" s="1528"/>
      <c r="B14" s="1481"/>
      <c r="C14" s="1497" t="s">
        <v>564</v>
      </c>
      <c r="D14" s="1498"/>
      <c r="E14" s="1498"/>
      <c r="F14" s="1498"/>
      <c r="G14" s="699">
        <f aca="true" t="shared" si="2" ref="G14:M14">SUM(G10,G13)</f>
        <v>0</v>
      </c>
      <c r="H14" s="699">
        <f t="shared" si="2"/>
        <v>0</v>
      </c>
      <c r="I14" s="699">
        <f t="shared" si="2"/>
        <v>0</v>
      </c>
      <c r="J14" s="699">
        <f t="shared" si="2"/>
        <v>0</v>
      </c>
      <c r="K14" s="699">
        <f t="shared" si="2"/>
        <v>0</v>
      </c>
      <c r="L14" s="699">
        <f t="shared" si="2"/>
        <v>0</v>
      </c>
      <c r="M14" s="699">
        <f t="shared" si="2"/>
        <v>0</v>
      </c>
    </row>
    <row r="15" spans="1:13" s="693" customFormat="1" ht="15.75" customHeight="1">
      <c r="A15" s="1528"/>
      <c r="B15" s="1499" t="s">
        <v>565</v>
      </c>
      <c r="C15" s="1500"/>
      <c r="D15" s="1500"/>
      <c r="E15" s="1500"/>
      <c r="F15" s="1501"/>
      <c r="G15" s="738">
        <f>SUM(H15:M15)</f>
        <v>0</v>
      </c>
      <c r="H15" s="701"/>
      <c r="I15" s="701"/>
      <c r="J15" s="701"/>
      <c r="K15" s="701"/>
      <c r="L15" s="701"/>
      <c r="M15" s="701"/>
    </row>
    <row r="16" spans="1:13" s="693" customFormat="1" ht="15.75" customHeight="1">
      <c r="A16" s="1528"/>
      <c r="B16" s="1499" t="s">
        <v>566</v>
      </c>
      <c r="C16" s="1500"/>
      <c r="D16" s="1500"/>
      <c r="E16" s="1500"/>
      <c r="F16" s="1501"/>
      <c r="G16" s="738">
        <f>SUM(H16:M16)</f>
        <v>0</v>
      </c>
      <c r="H16" s="701"/>
      <c r="I16" s="701"/>
      <c r="J16" s="701"/>
      <c r="K16" s="701"/>
      <c r="L16" s="701"/>
      <c r="M16" s="701"/>
    </row>
    <row r="17" spans="1:13" s="693" customFormat="1" ht="15.75" customHeight="1">
      <c r="A17" s="1528"/>
      <c r="B17" s="1499" t="s">
        <v>567</v>
      </c>
      <c r="C17" s="1500"/>
      <c r="D17" s="1500"/>
      <c r="E17" s="1500"/>
      <c r="F17" s="1501"/>
      <c r="G17" s="738">
        <f>SUM(H17:M17)</f>
        <v>0</v>
      </c>
      <c r="H17" s="701"/>
      <c r="I17" s="701"/>
      <c r="J17" s="701"/>
      <c r="K17" s="701"/>
      <c r="L17" s="701"/>
      <c r="M17" s="701"/>
    </row>
    <row r="18" spans="1:13" s="693" customFormat="1" ht="15.75" customHeight="1">
      <c r="A18" s="1545"/>
      <c r="B18" s="1502" t="s">
        <v>568</v>
      </c>
      <c r="C18" s="1503"/>
      <c r="D18" s="1503"/>
      <c r="E18" s="1503"/>
      <c r="F18" s="1504"/>
      <c r="G18" s="702">
        <f aca="true" t="shared" si="3" ref="G18:M18">SUM(G14,G15,G16)</f>
        <v>0</v>
      </c>
      <c r="H18" s="702">
        <f t="shared" si="3"/>
        <v>0</v>
      </c>
      <c r="I18" s="702">
        <f t="shared" si="3"/>
        <v>0</v>
      </c>
      <c r="J18" s="702">
        <f t="shared" si="3"/>
        <v>0</v>
      </c>
      <c r="K18" s="702">
        <f t="shared" si="3"/>
        <v>0</v>
      </c>
      <c r="L18" s="702">
        <f t="shared" si="3"/>
        <v>0</v>
      </c>
      <c r="M18" s="702">
        <f t="shared" si="3"/>
        <v>0</v>
      </c>
    </row>
    <row r="19" spans="1:13" s="706" customFormat="1" ht="2.25" customHeight="1">
      <c r="A19" s="739"/>
      <c r="B19" s="703"/>
      <c r="C19" s="704"/>
      <c r="D19" s="704"/>
      <c r="E19" s="704"/>
      <c r="F19" s="704"/>
      <c r="G19" s="705"/>
      <c r="H19" s="705"/>
      <c r="I19" s="705"/>
      <c r="J19" s="705"/>
      <c r="K19" s="705"/>
      <c r="L19" s="705"/>
      <c r="M19" s="705"/>
    </row>
    <row r="20" spans="1:13" s="693" customFormat="1" ht="15.75" customHeight="1">
      <c r="A20" s="1527" t="s">
        <v>601</v>
      </c>
      <c r="B20" s="1505" t="s">
        <v>560</v>
      </c>
      <c r="C20" s="1508" t="s">
        <v>243</v>
      </c>
      <c r="D20" s="1509" t="s">
        <v>570</v>
      </c>
      <c r="E20" s="1511" t="s">
        <v>571</v>
      </c>
      <c r="F20" s="1494"/>
      <c r="G20" s="697">
        <f>SUM(H20:M20)</f>
        <v>0</v>
      </c>
      <c r="H20" s="710"/>
      <c r="I20" s="710"/>
      <c r="J20" s="710"/>
      <c r="K20" s="710"/>
      <c r="L20" s="710"/>
      <c r="M20" s="710"/>
    </row>
    <row r="21" spans="1:13" s="693" customFormat="1" ht="15.75" customHeight="1">
      <c r="A21" s="1528"/>
      <c r="B21" s="1505"/>
      <c r="C21" s="1508"/>
      <c r="D21" s="1510"/>
      <c r="E21" s="711" t="s">
        <v>572</v>
      </c>
      <c r="F21" s="711" t="s">
        <v>602</v>
      </c>
      <c r="G21" s="698">
        <f>SUM(H21:M21)</f>
        <v>0</v>
      </c>
      <c r="H21" s="712"/>
      <c r="I21" s="712"/>
      <c r="J21" s="712"/>
      <c r="K21" s="712"/>
      <c r="L21" s="712"/>
      <c r="M21" s="712"/>
    </row>
    <row r="22" spans="1:13" s="693" customFormat="1" ht="15.75" customHeight="1">
      <c r="A22" s="1528"/>
      <c r="B22" s="1506"/>
      <c r="C22" s="1508"/>
      <c r="D22" s="711" t="s">
        <v>246</v>
      </c>
      <c r="E22" s="711"/>
      <c r="F22" s="711"/>
      <c r="G22" s="698">
        <f>SUM(H22:M22)</f>
        <v>0</v>
      </c>
      <c r="H22" s="712"/>
      <c r="I22" s="712"/>
      <c r="J22" s="712"/>
      <c r="K22" s="712"/>
      <c r="L22" s="712"/>
      <c r="M22" s="712"/>
    </row>
    <row r="23" spans="1:13" s="693" customFormat="1" ht="15.75" customHeight="1">
      <c r="A23" s="1528"/>
      <c r="B23" s="1506"/>
      <c r="C23" s="1508"/>
      <c r="D23" s="1512" t="s">
        <v>574</v>
      </c>
      <c r="E23" s="1513"/>
      <c r="F23" s="1514"/>
      <c r="G23" s="698">
        <f>SUM(H23:M23)</f>
        <v>0</v>
      </c>
      <c r="H23" s="712"/>
      <c r="I23" s="712"/>
      <c r="J23" s="712"/>
      <c r="K23" s="712"/>
      <c r="L23" s="712"/>
      <c r="M23" s="712"/>
    </row>
    <row r="24" spans="1:13" s="693" customFormat="1" ht="15.75" customHeight="1">
      <c r="A24" s="1528"/>
      <c r="B24" s="1506"/>
      <c r="C24" s="1508"/>
      <c r="D24" s="713" t="s">
        <v>575</v>
      </c>
      <c r="E24" s="714" t="s">
        <v>603</v>
      </c>
      <c r="F24" s="715"/>
      <c r="G24" s="698">
        <f>SUM(H24:M24)</f>
        <v>0</v>
      </c>
      <c r="H24" s="716"/>
      <c r="I24" s="716"/>
      <c r="J24" s="716"/>
      <c r="K24" s="716"/>
      <c r="L24" s="716"/>
      <c r="M24" s="716"/>
    </row>
    <row r="25" spans="1:13" s="693" customFormat="1" ht="15.75" customHeight="1">
      <c r="A25" s="1528"/>
      <c r="B25" s="1506"/>
      <c r="C25" s="1508"/>
      <c r="D25" s="1490" t="s">
        <v>247</v>
      </c>
      <c r="E25" s="1490"/>
      <c r="F25" s="1490"/>
      <c r="G25" s="699">
        <f aca="true" t="shared" si="4" ref="G25:M25">SUM(G20:G24)</f>
        <v>0</v>
      </c>
      <c r="H25" s="699">
        <f t="shared" si="4"/>
        <v>0</v>
      </c>
      <c r="I25" s="699">
        <f t="shared" si="4"/>
        <v>0</v>
      </c>
      <c r="J25" s="699">
        <f t="shared" si="4"/>
        <v>0</v>
      </c>
      <c r="K25" s="699">
        <f t="shared" si="4"/>
        <v>0</v>
      </c>
      <c r="L25" s="699">
        <f t="shared" si="4"/>
        <v>0</v>
      </c>
      <c r="M25" s="699">
        <f t="shared" si="4"/>
        <v>0</v>
      </c>
    </row>
    <row r="26" spans="1:13" s="693" customFormat="1" ht="15.75" customHeight="1">
      <c r="A26" s="1528"/>
      <c r="B26" s="1507"/>
      <c r="C26" s="1515" t="s">
        <v>563</v>
      </c>
      <c r="D26" s="1509" t="s">
        <v>570</v>
      </c>
      <c r="E26" s="1511" t="s">
        <v>577</v>
      </c>
      <c r="F26" s="1494"/>
      <c r="G26" s="697">
        <f>SUM(H26:M26)</f>
        <v>0</v>
      </c>
      <c r="H26" s="710"/>
      <c r="I26" s="710"/>
      <c r="J26" s="710"/>
      <c r="K26" s="710"/>
      <c r="L26" s="710"/>
      <c r="M26" s="710"/>
    </row>
    <row r="27" spans="1:13" s="693" customFormat="1" ht="15.75" customHeight="1">
      <c r="A27" s="1528"/>
      <c r="B27" s="1507"/>
      <c r="C27" s="1515"/>
      <c r="D27" s="1510"/>
      <c r="E27" s="711" t="s">
        <v>572</v>
      </c>
      <c r="F27" s="711" t="s">
        <v>573</v>
      </c>
      <c r="G27" s="698">
        <f>SUM(H27:M27)</f>
        <v>0</v>
      </c>
      <c r="H27" s="712"/>
      <c r="I27" s="712"/>
      <c r="J27" s="712"/>
      <c r="K27" s="712"/>
      <c r="L27" s="712"/>
      <c r="M27" s="712"/>
    </row>
    <row r="28" spans="1:13" s="693" customFormat="1" ht="15.75" customHeight="1">
      <c r="A28" s="1528"/>
      <c r="B28" s="1507"/>
      <c r="C28" s="1508"/>
      <c r="D28" s="717" t="s">
        <v>246</v>
      </c>
      <c r="E28" s="717"/>
      <c r="F28" s="711"/>
      <c r="G28" s="698">
        <f>SUM(H28:M28)</f>
        <v>0</v>
      </c>
      <c r="H28" s="712"/>
      <c r="I28" s="712"/>
      <c r="J28" s="712"/>
      <c r="K28" s="712"/>
      <c r="L28" s="712"/>
      <c r="M28" s="712"/>
    </row>
    <row r="29" spans="1:13" s="693" customFormat="1" ht="15.75" customHeight="1">
      <c r="A29" s="1528"/>
      <c r="B29" s="1507"/>
      <c r="C29" s="1508"/>
      <c r="D29" s="1512" t="s">
        <v>574</v>
      </c>
      <c r="E29" s="1513"/>
      <c r="F29" s="1514"/>
      <c r="G29" s="698">
        <f>SUM(H29:M29)</f>
        <v>0</v>
      </c>
      <c r="H29" s="712"/>
      <c r="I29" s="712"/>
      <c r="J29" s="712"/>
      <c r="K29" s="712"/>
      <c r="L29" s="712"/>
      <c r="M29" s="712"/>
    </row>
    <row r="30" spans="1:13" s="693" customFormat="1" ht="15.75" customHeight="1">
      <c r="A30" s="1528"/>
      <c r="B30" s="1507"/>
      <c r="C30" s="1508"/>
      <c r="D30" s="713" t="s">
        <v>575</v>
      </c>
      <c r="E30" s="714" t="s">
        <v>604</v>
      </c>
      <c r="F30" s="429"/>
      <c r="G30" s="698">
        <f>SUM(H30:M30)</f>
        <v>0</v>
      </c>
      <c r="H30" s="716"/>
      <c r="I30" s="716"/>
      <c r="J30" s="716"/>
      <c r="K30" s="716"/>
      <c r="L30" s="716"/>
      <c r="M30" s="716"/>
    </row>
    <row r="31" spans="1:13" s="693" customFormat="1" ht="15.75" customHeight="1">
      <c r="A31" s="1528"/>
      <c r="B31" s="1507"/>
      <c r="C31" s="1508"/>
      <c r="D31" s="1490" t="s">
        <v>247</v>
      </c>
      <c r="E31" s="1490"/>
      <c r="F31" s="1490"/>
      <c r="G31" s="699">
        <f aca="true" t="shared" si="5" ref="G31:M31">SUM(G26:G30)</f>
        <v>0</v>
      </c>
      <c r="H31" s="699">
        <f t="shared" si="5"/>
        <v>0</v>
      </c>
      <c r="I31" s="699">
        <f t="shared" si="5"/>
        <v>0</v>
      </c>
      <c r="J31" s="699">
        <f t="shared" si="5"/>
        <v>0</v>
      </c>
      <c r="K31" s="699">
        <f t="shared" si="5"/>
        <v>0</v>
      </c>
      <c r="L31" s="699">
        <f t="shared" si="5"/>
        <v>0</v>
      </c>
      <c r="M31" s="699">
        <f t="shared" si="5"/>
        <v>0</v>
      </c>
    </row>
    <row r="32" spans="1:13" s="693" customFormat="1" ht="15.75" customHeight="1">
      <c r="A32" s="1528"/>
      <c r="B32" s="1507"/>
      <c r="C32" s="1516" t="s">
        <v>564</v>
      </c>
      <c r="D32" s="1498"/>
      <c r="E32" s="1498"/>
      <c r="F32" s="1498"/>
      <c r="G32" s="699">
        <f aca="true" t="shared" si="6" ref="G32:M32">SUM(G25,G31)</f>
        <v>0</v>
      </c>
      <c r="H32" s="699">
        <f t="shared" si="6"/>
        <v>0</v>
      </c>
      <c r="I32" s="699">
        <f t="shared" si="6"/>
        <v>0</v>
      </c>
      <c r="J32" s="699">
        <f t="shared" si="6"/>
        <v>0</v>
      </c>
      <c r="K32" s="699">
        <f t="shared" si="6"/>
        <v>0</v>
      </c>
      <c r="L32" s="699">
        <f t="shared" si="6"/>
        <v>0</v>
      </c>
      <c r="M32" s="699">
        <f t="shared" si="6"/>
        <v>0</v>
      </c>
    </row>
    <row r="33" spans="1:13" s="693" customFormat="1" ht="15.75" customHeight="1">
      <c r="A33" s="1528"/>
      <c r="B33" s="1517" t="s">
        <v>578</v>
      </c>
      <c r="C33" s="1518"/>
      <c r="D33" s="1523" t="s">
        <v>570</v>
      </c>
      <c r="E33" s="1511" t="s">
        <v>579</v>
      </c>
      <c r="F33" s="1494"/>
      <c r="G33" s="697">
        <f>SUM(H33:M33)</f>
        <v>0</v>
      </c>
      <c r="H33" s="710"/>
      <c r="I33" s="710"/>
      <c r="J33" s="710"/>
      <c r="K33" s="710"/>
      <c r="L33" s="710"/>
      <c r="M33" s="710"/>
    </row>
    <row r="34" spans="1:13" s="693" customFormat="1" ht="15.75" customHeight="1">
      <c r="A34" s="1528"/>
      <c r="B34" s="1519"/>
      <c r="C34" s="1520"/>
      <c r="D34" s="1524"/>
      <c r="E34" s="711" t="s">
        <v>572</v>
      </c>
      <c r="F34" s="711" t="s">
        <v>602</v>
      </c>
      <c r="G34" s="698">
        <f>SUM(H34:M34)</f>
        <v>0</v>
      </c>
      <c r="H34" s="712"/>
      <c r="I34" s="712"/>
      <c r="J34" s="712"/>
      <c r="K34" s="712"/>
      <c r="L34" s="712"/>
      <c r="M34" s="712"/>
    </row>
    <row r="35" spans="1:13" s="693" customFormat="1" ht="15.75" customHeight="1">
      <c r="A35" s="1528"/>
      <c r="B35" s="1519"/>
      <c r="C35" s="1520"/>
      <c r="D35" s="718" t="s">
        <v>246</v>
      </c>
      <c r="E35" s="717"/>
      <c r="F35" s="711"/>
      <c r="G35" s="698">
        <f>SUM(H35:M35)</f>
        <v>0</v>
      </c>
      <c r="H35" s="712"/>
      <c r="I35" s="712"/>
      <c r="J35" s="712"/>
      <c r="K35" s="712"/>
      <c r="L35" s="712"/>
      <c r="M35" s="712"/>
    </row>
    <row r="36" spans="1:13" s="693" customFormat="1" ht="15.75" customHeight="1">
      <c r="A36" s="1528"/>
      <c r="B36" s="1519"/>
      <c r="C36" s="1520"/>
      <c r="D36" s="1512" t="s">
        <v>574</v>
      </c>
      <c r="E36" s="1513"/>
      <c r="F36" s="1514"/>
      <c r="G36" s="698">
        <f>SUM(H36:M36)</f>
        <v>0</v>
      </c>
      <c r="H36" s="712"/>
      <c r="I36" s="712"/>
      <c r="J36" s="712"/>
      <c r="K36" s="712"/>
      <c r="L36" s="712"/>
      <c r="M36" s="712"/>
    </row>
    <row r="37" spans="1:13" s="693" customFormat="1" ht="15.75" customHeight="1">
      <c r="A37" s="1528"/>
      <c r="B37" s="1519"/>
      <c r="C37" s="1520"/>
      <c r="D37" s="719" t="s">
        <v>575</v>
      </c>
      <c r="E37" s="714" t="s">
        <v>605</v>
      </c>
      <c r="F37" s="720"/>
      <c r="G37" s="698">
        <f>SUM(H37:M37)</f>
        <v>0</v>
      </c>
      <c r="H37" s="716"/>
      <c r="I37" s="716"/>
      <c r="J37" s="716"/>
      <c r="K37" s="716"/>
      <c r="L37" s="716"/>
      <c r="M37" s="716"/>
    </row>
    <row r="38" spans="1:13" s="693" customFormat="1" ht="15.75" customHeight="1">
      <c r="A38" s="1528"/>
      <c r="B38" s="1521"/>
      <c r="C38" s="1522"/>
      <c r="D38" s="1516" t="s">
        <v>580</v>
      </c>
      <c r="E38" s="1525"/>
      <c r="F38" s="1526"/>
      <c r="G38" s="699">
        <f aca="true" t="shared" si="7" ref="G38:M38">SUM(G33:G37)</f>
        <v>0</v>
      </c>
      <c r="H38" s="699">
        <f t="shared" si="7"/>
        <v>0</v>
      </c>
      <c r="I38" s="699">
        <f t="shared" si="7"/>
        <v>0</v>
      </c>
      <c r="J38" s="699">
        <f t="shared" si="7"/>
        <v>0</v>
      </c>
      <c r="K38" s="699">
        <f t="shared" si="7"/>
        <v>0</v>
      </c>
      <c r="L38" s="699">
        <f t="shared" si="7"/>
        <v>0</v>
      </c>
      <c r="M38" s="699">
        <f t="shared" si="7"/>
        <v>0</v>
      </c>
    </row>
    <row r="39" spans="1:13" s="693" customFormat="1" ht="15.75" customHeight="1">
      <c r="A39" s="1528"/>
      <c r="B39" s="1517" t="s">
        <v>581</v>
      </c>
      <c r="C39" s="1518"/>
      <c r="D39" s="1512" t="s">
        <v>574</v>
      </c>
      <c r="E39" s="1513"/>
      <c r="F39" s="1514"/>
      <c r="G39" s="738">
        <f>SUM(H39:M39)</f>
        <v>0</v>
      </c>
      <c r="H39" s="721"/>
      <c r="I39" s="721"/>
      <c r="J39" s="721"/>
      <c r="K39" s="721"/>
      <c r="L39" s="721"/>
      <c r="M39" s="721"/>
    </row>
    <row r="40" spans="1:13" s="693" customFormat="1" ht="15.75" customHeight="1">
      <c r="A40" s="1528"/>
      <c r="B40" s="1521"/>
      <c r="C40" s="1522"/>
      <c r="D40" s="1516" t="s">
        <v>582</v>
      </c>
      <c r="E40" s="1525"/>
      <c r="F40" s="1526"/>
      <c r="G40" s="699">
        <f aca="true" t="shared" si="8" ref="G40:M40">SUM(G39:G39)</f>
        <v>0</v>
      </c>
      <c r="H40" s="699">
        <f t="shared" si="8"/>
        <v>0</v>
      </c>
      <c r="I40" s="699">
        <f t="shared" si="8"/>
        <v>0</v>
      </c>
      <c r="J40" s="699">
        <f t="shared" si="8"/>
        <v>0</v>
      </c>
      <c r="K40" s="699">
        <f t="shared" si="8"/>
        <v>0</v>
      </c>
      <c r="L40" s="699">
        <f t="shared" si="8"/>
        <v>0</v>
      </c>
      <c r="M40" s="699">
        <f t="shared" si="8"/>
        <v>0</v>
      </c>
    </row>
    <row r="41" spans="1:13" s="693" customFormat="1" ht="15.75" customHeight="1">
      <c r="A41" s="1528"/>
      <c r="B41" s="1517" t="s">
        <v>583</v>
      </c>
      <c r="C41" s="1518"/>
      <c r="D41" s="1512" t="s">
        <v>574</v>
      </c>
      <c r="E41" s="1513"/>
      <c r="F41" s="1514"/>
      <c r="G41" s="738">
        <f>SUM(H41:M41)</f>
        <v>0</v>
      </c>
      <c r="H41" s="721"/>
      <c r="I41" s="721"/>
      <c r="J41" s="721"/>
      <c r="K41" s="721"/>
      <c r="L41" s="721"/>
      <c r="M41" s="721"/>
    </row>
    <row r="42" spans="1:13" s="693" customFormat="1" ht="15.75" customHeight="1">
      <c r="A42" s="1546"/>
      <c r="B42" s="1521"/>
      <c r="C42" s="1522"/>
      <c r="D42" s="1516" t="s">
        <v>584</v>
      </c>
      <c r="E42" s="1525"/>
      <c r="F42" s="1526"/>
      <c r="G42" s="699">
        <f aca="true" t="shared" si="9" ref="G42:M42">SUM(G41:G41)</f>
        <v>0</v>
      </c>
      <c r="H42" s="699">
        <f t="shared" si="9"/>
        <v>0</v>
      </c>
      <c r="I42" s="699">
        <f t="shared" si="9"/>
        <v>0</v>
      </c>
      <c r="J42" s="699">
        <f t="shared" si="9"/>
        <v>0</v>
      </c>
      <c r="K42" s="699">
        <f t="shared" si="9"/>
        <v>0</v>
      </c>
      <c r="L42" s="699">
        <f t="shared" si="9"/>
        <v>0</v>
      </c>
      <c r="M42" s="699">
        <f t="shared" si="9"/>
        <v>0</v>
      </c>
    </row>
    <row r="43" spans="1:13" s="693" customFormat="1" ht="15.75" customHeight="1">
      <c r="A43" s="1545"/>
      <c r="B43" s="1502" t="s">
        <v>568</v>
      </c>
      <c r="C43" s="1503"/>
      <c r="D43" s="1503"/>
      <c r="E43" s="1503"/>
      <c r="F43" s="1504"/>
      <c r="G43" s="699">
        <f aca="true" t="shared" si="10" ref="G43:M43">SUM(G32,G38,G40,G42)</f>
        <v>0</v>
      </c>
      <c r="H43" s="699">
        <f t="shared" si="10"/>
        <v>0</v>
      </c>
      <c r="I43" s="699">
        <f t="shared" si="10"/>
        <v>0</v>
      </c>
      <c r="J43" s="699">
        <f t="shared" si="10"/>
        <v>0</v>
      </c>
      <c r="K43" s="699">
        <f t="shared" si="10"/>
        <v>0</v>
      </c>
      <c r="L43" s="699">
        <f t="shared" si="10"/>
        <v>0</v>
      </c>
      <c r="M43" s="699">
        <f t="shared" si="10"/>
        <v>0</v>
      </c>
    </row>
    <row r="44" spans="2:13" s="706" customFormat="1" ht="4.5" customHeight="1">
      <c r="B44" s="722"/>
      <c r="C44" s="723"/>
      <c r="D44" s="709"/>
      <c r="E44" s="709"/>
      <c r="F44" s="709"/>
      <c r="G44" s="724"/>
      <c r="H44" s="724"/>
      <c r="I44" s="724"/>
      <c r="J44" s="724"/>
      <c r="K44" s="724"/>
      <c r="L44" s="724"/>
      <c r="M44" s="724"/>
    </row>
    <row r="45" spans="2:13" ht="15.75" customHeight="1">
      <c r="B45" s="1527" t="s">
        <v>585</v>
      </c>
      <c r="C45" s="1530" t="s">
        <v>586</v>
      </c>
      <c r="D45" s="1531"/>
      <c r="E45" s="1518"/>
      <c r="F45" s="725" t="s">
        <v>587</v>
      </c>
      <c r="G45" s="726">
        <f aca="true" t="shared" si="11" ref="G45:M45">SUM(G20,G21,G26,G27,G33,G34)</f>
        <v>0</v>
      </c>
      <c r="H45" s="726">
        <f t="shared" si="11"/>
        <v>0</v>
      </c>
      <c r="I45" s="726">
        <f t="shared" si="11"/>
        <v>0</v>
      </c>
      <c r="J45" s="726">
        <f t="shared" si="11"/>
        <v>0</v>
      </c>
      <c r="K45" s="726">
        <f t="shared" si="11"/>
        <v>0</v>
      </c>
      <c r="L45" s="726">
        <f t="shared" si="11"/>
        <v>0</v>
      </c>
      <c r="M45" s="726">
        <f t="shared" si="11"/>
        <v>0</v>
      </c>
    </row>
    <row r="46" spans="2:13" ht="15.75" customHeight="1">
      <c r="B46" s="1528"/>
      <c r="C46" s="1532"/>
      <c r="D46" s="1533"/>
      <c r="E46" s="1520"/>
      <c r="F46" s="727" t="s">
        <v>588</v>
      </c>
      <c r="G46" s="728">
        <f aca="true" t="shared" si="12" ref="G46:M46">SUM(G22,G28,G35)</f>
        <v>0</v>
      </c>
      <c r="H46" s="728">
        <f t="shared" si="12"/>
        <v>0</v>
      </c>
      <c r="I46" s="728">
        <f t="shared" si="12"/>
        <v>0</v>
      </c>
      <c r="J46" s="728">
        <f t="shared" si="12"/>
        <v>0</v>
      </c>
      <c r="K46" s="728">
        <f t="shared" si="12"/>
        <v>0</v>
      </c>
      <c r="L46" s="728">
        <f t="shared" si="12"/>
        <v>0</v>
      </c>
      <c r="M46" s="728">
        <f t="shared" si="12"/>
        <v>0</v>
      </c>
    </row>
    <row r="47" spans="2:13" ht="15.75" customHeight="1">
      <c r="B47" s="1528"/>
      <c r="C47" s="1532"/>
      <c r="D47" s="1533"/>
      <c r="E47" s="1520"/>
      <c r="F47" s="727" t="s">
        <v>589</v>
      </c>
      <c r="G47" s="728">
        <f aca="true" t="shared" si="13" ref="G47:M47">SUM(G23,G29,G36,G39,G41)</f>
        <v>0</v>
      </c>
      <c r="H47" s="728">
        <f t="shared" si="13"/>
        <v>0</v>
      </c>
      <c r="I47" s="728">
        <f t="shared" si="13"/>
        <v>0</v>
      </c>
      <c r="J47" s="728">
        <f t="shared" si="13"/>
        <v>0</v>
      </c>
      <c r="K47" s="728">
        <f t="shared" si="13"/>
        <v>0</v>
      </c>
      <c r="L47" s="728">
        <f t="shared" si="13"/>
        <v>0</v>
      </c>
      <c r="M47" s="728">
        <f t="shared" si="13"/>
        <v>0</v>
      </c>
    </row>
    <row r="48" spans="2:13" ht="15.75" customHeight="1">
      <c r="B48" s="1529"/>
      <c r="C48" s="1534"/>
      <c r="D48" s="1535"/>
      <c r="E48" s="1522"/>
      <c r="F48" s="729" t="s">
        <v>590</v>
      </c>
      <c r="G48" s="730">
        <f aca="true" t="shared" si="14" ref="G48:M48">SUM(G24,G30,G37)</f>
        <v>0</v>
      </c>
      <c r="H48" s="730">
        <f t="shared" si="14"/>
        <v>0</v>
      </c>
      <c r="I48" s="730">
        <f t="shared" si="14"/>
        <v>0</v>
      </c>
      <c r="J48" s="730">
        <f t="shared" si="14"/>
        <v>0</v>
      </c>
      <c r="K48" s="730">
        <f t="shared" si="14"/>
        <v>0</v>
      </c>
      <c r="L48" s="730">
        <f t="shared" si="14"/>
        <v>0</v>
      </c>
      <c r="M48" s="730">
        <f t="shared" si="14"/>
        <v>0</v>
      </c>
    </row>
    <row r="49" ht="12" customHeight="1"/>
    <row r="50" spans="2:8" ht="18.75" customHeight="1">
      <c r="B50" s="1508" t="s">
        <v>281</v>
      </c>
      <c r="C50" s="1508"/>
      <c r="D50" s="1536"/>
      <c r="E50" s="732" t="s">
        <v>591</v>
      </c>
      <c r="F50" s="733" t="s">
        <v>592</v>
      </c>
      <c r="G50" s="734"/>
      <c r="H50" s="740"/>
    </row>
    <row r="51" ht="6.75" customHeight="1"/>
    <row r="53" ht="13.5" customHeight="1">
      <c r="B53" s="427" t="s">
        <v>591</v>
      </c>
    </row>
    <row r="54" ht="13.5" customHeight="1">
      <c r="B54" s="427" t="s">
        <v>593</v>
      </c>
    </row>
    <row r="55" ht="13.5" customHeight="1">
      <c r="B55" s="427" t="s">
        <v>594</v>
      </c>
    </row>
  </sheetData>
  <sheetProtection/>
  <mergeCells count="49">
    <mergeCell ref="B43:F43"/>
    <mergeCell ref="B45:B48"/>
    <mergeCell ref="C45:E48"/>
    <mergeCell ref="B50:D50"/>
    <mergeCell ref="B39:C40"/>
    <mergeCell ref="D39:F39"/>
    <mergeCell ref="D40:F40"/>
    <mergeCell ref="B41:C42"/>
    <mergeCell ref="D41:F41"/>
    <mergeCell ref="D42:F42"/>
    <mergeCell ref="C32:F32"/>
    <mergeCell ref="B33:C38"/>
    <mergeCell ref="D33:D34"/>
    <mergeCell ref="E33:F33"/>
    <mergeCell ref="D36:F36"/>
    <mergeCell ref="D38:F38"/>
    <mergeCell ref="D23:F23"/>
    <mergeCell ref="D25:F25"/>
    <mergeCell ref="C26:C31"/>
    <mergeCell ref="D26:D27"/>
    <mergeCell ref="E26:F26"/>
    <mergeCell ref="D29:F29"/>
    <mergeCell ref="D31:F31"/>
    <mergeCell ref="C14:F14"/>
    <mergeCell ref="B15:F15"/>
    <mergeCell ref="B16:F16"/>
    <mergeCell ref="B17:F17"/>
    <mergeCell ref="B18:F18"/>
    <mergeCell ref="A20:A43"/>
    <mergeCell ref="B20:B32"/>
    <mergeCell ref="C20:C25"/>
    <mergeCell ref="D20:D21"/>
    <mergeCell ref="E20:F20"/>
    <mergeCell ref="A8:A18"/>
    <mergeCell ref="B8:B14"/>
    <mergeCell ref="C8:C10"/>
    <mergeCell ref="D8:F8"/>
    <mergeCell ref="D9:F9"/>
    <mergeCell ref="D10:F10"/>
    <mergeCell ref="C11:C13"/>
    <mergeCell ref="D11:F11"/>
    <mergeCell ref="D12:F12"/>
    <mergeCell ref="D13:F13"/>
    <mergeCell ref="B3:C3"/>
    <mergeCell ref="D3:F3"/>
    <mergeCell ref="H3:J3"/>
    <mergeCell ref="A6:A7"/>
    <mergeCell ref="B6:F6"/>
    <mergeCell ref="B7:F7"/>
  </mergeCells>
  <dataValidations count="1">
    <dataValidation type="list" allowBlank="1" showInputMessage="1" showErrorMessage="1" sqref="E50">
      <formula1>$B$53:$B$55</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r:id="rId3"/>
  <legacyDrawing r:id="rId2"/>
</worksheet>
</file>

<file path=xl/worksheets/sheet14.xml><?xml version="1.0" encoding="utf-8"?>
<worksheet xmlns="http://schemas.openxmlformats.org/spreadsheetml/2006/main" xmlns:r="http://schemas.openxmlformats.org/officeDocument/2006/relationships">
  <dimension ref="A1:S41"/>
  <sheetViews>
    <sheetView view="pageBreakPreview" zoomScaleSheetLayoutView="100" zoomScalePageLayoutView="0" workbookViewId="0" topLeftCell="A1">
      <selection activeCell="A1" sqref="A1"/>
    </sheetView>
  </sheetViews>
  <sheetFormatPr defaultColWidth="9.00390625" defaultRowHeight="13.5"/>
  <cols>
    <col min="1" max="1" width="2.625" style="142" customWidth="1"/>
    <col min="2" max="2" width="4.125" style="143" customWidth="1"/>
    <col min="3" max="3" width="12.625" style="143" customWidth="1"/>
    <col min="4" max="4" width="10.625" style="144" customWidth="1"/>
    <col min="5" max="6" width="8.625" style="144" customWidth="1"/>
    <col min="7" max="7" width="10.625" style="144" customWidth="1"/>
    <col min="8" max="9" width="8.625" style="144" customWidth="1"/>
    <col min="10" max="10" width="10.625" style="144" customWidth="1"/>
    <col min="11" max="12" width="8.625" style="144" customWidth="1"/>
    <col min="13" max="15" width="10.625" style="144" customWidth="1"/>
    <col min="16" max="19" width="9.00390625" style="142" customWidth="1"/>
    <col min="20" max="16384" width="9.00390625" style="144" customWidth="1"/>
  </cols>
  <sheetData>
    <row r="1" spans="3:15" ht="18" customHeight="1">
      <c r="C1" s="145"/>
      <c r="D1" s="145"/>
      <c r="E1" s="145"/>
      <c r="F1" s="145"/>
      <c r="G1" s="1547" t="s">
        <v>248</v>
      </c>
      <c r="H1" s="1547"/>
      <c r="I1" s="1547"/>
      <c r="J1" s="1547"/>
      <c r="K1" s="145"/>
      <c r="L1" s="145"/>
      <c r="M1" s="145"/>
      <c r="N1" s="145"/>
      <c r="O1" s="381" t="s">
        <v>317</v>
      </c>
    </row>
    <row r="2" spans="3:15" ht="4.5" customHeight="1">
      <c r="C2" s="145"/>
      <c r="D2" s="145"/>
      <c r="E2" s="145"/>
      <c r="F2" s="145"/>
      <c r="G2" s="456"/>
      <c r="H2" s="456"/>
      <c r="I2" s="456"/>
      <c r="J2" s="456"/>
      <c r="K2" s="145"/>
      <c r="L2" s="145"/>
      <c r="M2" s="145"/>
      <c r="N2" s="145"/>
      <c r="O2" s="145"/>
    </row>
    <row r="3" spans="11:15" ht="15" customHeight="1">
      <c r="K3" s="741" t="s">
        <v>606</v>
      </c>
      <c r="L3" s="1548"/>
      <c r="M3" s="1549"/>
      <c r="N3" s="1549"/>
      <c r="O3" s="1549"/>
    </row>
    <row r="4" spans="2:15" ht="3.75" customHeight="1">
      <c r="B4" s="146"/>
      <c r="C4" s="146"/>
      <c r="D4" s="145"/>
      <c r="E4" s="145"/>
      <c r="F4" s="145"/>
      <c r="G4" s="145"/>
      <c r="H4" s="145"/>
      <c r="I4" s="145"/>
      <c r="J4" s="145"/>
      <c r="K4" s="145"/>
      <c r="L4" s="145"/>
      <c r="M4" s="145"/>
      <c r="N4" s="145"/>
      <c r="O4" s="145"/>
    </row>
    <row r="5" spans="1:19" s="150" customFormat="1" ht="12" customHeight="1">
      <c r="A5" s="147"/>
      <c r="B5" s="148" t="s">
        <v>249</v>
      </c>
      <c r="C5" s="148"/>
      <c r="D5" s="149"/>
      <c r="E5" s="149" t="s">
        <v>250</v>
      </c>
      <c r="F5" s="149"/>
      <c r="H5" s="149" t="s">
        <v>251</v>
      </c>
      <c r="J5" s="149"/>
      <c r="K5" s="149"/>
      <c r="L5" s="149"/>
      <c r="M5" s="1550"/>
      <c r="N5" s="1550"/>
      <c r="O5" s="1550"/>
      <c r="P5" s="147"/>
      <c r="Q5" s="147"/>
      <c r="R5" s="147"/>
      <c r="S5" s="147"/>
    </row>
    <row r="6" spans="1:19" s="150" customFormat="1" ht="8.25" customHeight="1">
      <c r="A6" s="147"/>
      <c r="B6" s="149"/>
      <c r="C6" s="149"/>
      <c r="D6" s="149"/>
      <c r="E6" s="149"/>
      <c r="F6" s="149"/>
      <c r="G6" s="149"/>
      <c r="J6" s="149"/>
      <c r="K6" s="149"/>
      <c r="L6" s="149"/>
      <c r="M6" s="149"/>
      <c r="N6" s="149"/>
      <c r="O6" s="149"/>
      <c r="P6" s="147"/>
      <c r="Q6" s="147"/>
      <c r="R6" s="147"/>
      <c r="S6" s="147"/>
    </row>
    <row r="7" spans="1:19" s="150" customFormat="1" ht="16.5" customHeight="1">
      <c r="A7" s="147"/>
      <c r="B7" s="1551" t="s">
        <v>599</v>
      </c>
      <c r="C7" s="1161"/>
      <c r="D7" s="1552"/>
      <c r="E7" s="1211"/>
      <c r="F7" s="1211"/>
      <c r="G7" s="1078"/>
      <c r="H7" s="1551" t="s">
        <v>607</v>
      </c>
      <c r="I7" s="1199"/>
      <c r="J7" s="1553"/>
      <c r="K7" s="1211"/>
      <c r="L7" s="1211"/>
      <c r="M7" s="1078"/>
      <c r="N7" s="149"/>
      <c r="O7" s="149"/>
      <c r="P7" s="147"/>
      <c r="Q7" s="147"/>
      <c r="R7" s="147"/>
      <c r="S7" s="147"/>
    </row>
    <row r="8" spans="1:19" s="150" customFormat="1" ht="9.75" customHeight="1">
      <c r="A8" s="147"/>
      <c r="B8" s="151"/>
      <c r="C8" s="151"/>
      <c r="D8" s="149"/>
      <c r="E8" s="149"/>
      <c r="F8" s="149"/>
      <c r="G8" s="149"/>
      <c r="H8" s="149"/>
      <c r="I8" s="149"/>
      <c r="J8" s="149"/>
      <c r="K8" s="149"/>
      <c r="L8" s="149"/>
      <c r="M8" s="149"/>
      <c r="N8" s="149"/>
      <c r="O8" s="149"/>
      <c r="P8" s="147"/>
      <c r="Q8" s="147"/>
      <c r="R8" s="147"/>
      <c r="S8" s="147"/>
    </row>
    <row r="9" spans="1:19" s="150" customFormat="1" ht="16.5" customHeight="1">
      <c r="A9" s="147"/>
      <c r="B9" s="1551" t="s">
        <v>252</v>
      </c>
      <c r="C9" s="1554"/>
      <c r="D9" s="152" t="s">
        <v>253</v>
      </c>
      <c r="E9" s="152"/>
      <c r="F9" s="152" t="s">
        <v>254</v>
      </c>
      <c r="G9" s="152"/>
      <c r="H9" s="152" t="s">
        <v>255</v>
      </c>
      <c r="I9" s="152"/>
      <c r="J9" s="152" t="s">
        <v>256</v>
      </c>
      <c r="K9" s="152"/>
      <c r="L9" s="152"/>
      <c r="M9" s="152" t="s">
        <v>257</v>
      </c>
      <c r="N9" s="153"/>
      <c r="O9" s="154" t="s">
        <v>258</v>
      </c>
      <c r="P9" s="147"/>
      <c r="Q9" s="147"/>
      <c r="R9" s="147"/>
      <c r="S9" s="147"/>
    </row>
    <row r="10" spans="1:19" s="150" customFormat="1" ht="4.5" customHeight="1">
      <c r="A10" s="147"/>
      <c r="B10" s="151"/>
      <c r="C10" s="151"/>
      <c r="P10" s="147"/>
      <c r="Q10" s="147"/>
      <c r="R10" s="147"/>
      <c r="S10" s="147"/>
    </row>
    <row r="11" spans="1:19" s="150" customFormat="1" ht="15.75" customHeight="1">
      <c r="A11" s="147"/>
      <c r="B11" s="1555" t="s">
        <v>259</v>
      </c>
      <c r="C11" s="155" t="s">
        <v>260</v>
      </c>
      <c r="D11" s="1552"/>
      <c r="E11" s="1552"/>
      <c r="F11" s="1554"/>
      <c r="G11" s="1551"/>
      <c r="H11" s="1552"/>
      <c r="I11" s="1554"/>
      <c r="J11" s="1551"/>
      <c r="K11" s="1552"/>
      <c r="L11" s="1554"/>
      <c r="M11" s="1551" t="s">
        <v>261</v>
      </c>
      <c r="N11" s="1552"/>
      <c r="O11" s="1554"/>
      <c r="P11" s="147"/>
      <c r="Q11" s="147"/>
      <c r="R11" s="147"/>
      <c r="S11" s="147"/>
    </row>
    <row r="12" spans="2:15" ht="15.75" customHeight="1">
      <c r="B12" s="1556"/>
      <c r="C12" s="155" t="s">
        <v>262</v>
      </c>
      <c r="D12" s="1557"/>
      <c r="E12" s="1558"/>
      <c r="F12" s="156" t="s">
        <v>263</v>
      </c>
      <c r="G12" s="1557"/>
      <c r="H12" s="1558"/>
      <c r="I12" s="156" t="s">
        <v>263</v>
      </c>
      <c r="J12" s="1557"/>
      <c r="K12" s="1558"/>
      <c r="L12" s="156" t="s">
        <v>263</v>
      </c>
      <c r="M12" s="1557">
        <f>D12+G12+J12</f>
        <v>0</v>
      </c>
      <c r="N12" s="1558"/>
      <c r="O12" s="156" t="s">
        <v>263</v>
      </c>
    </row>
    <row r="13" spans="2:15" ht="16.5" customHeight="1">
      <c r="B13" s="1556"/>
      <c r="C13" s="157" t="s">
        <v>264</v>
      </c>
      <c r="D13" s="1559"/>
      <c r="E13" s="1560"/>
      <c r="F13" s="158" t="s">
        <v>608</v>
      </c>
      <c r="G13" s="1559"/>
      <c r="H13" s="1560"/>
      <c r="I13" s="158" t="s">
        <v>608</v>
      </c>
      <c r="J13" s="1559"/>
      <c r="K13" s="1560"/>
      <c r="L13" s="158" t="s">
        <v>608</v>
      </c>
      <c r="M13" s="1561"/>
      <c r="N13" s="1562"/>
      <c r="O13" s="1563"/>
    </row>
    <row r="14" spans="2:15" ht="6.75" customHeight="1">
      <c r="B14" s="1556"/>
      <c r="C14" s="1564" t="s">
        <v>265</v>
      </c>
      <c r="D14" s="1566" t="s">
        <v>266</v>
      </c>
      <c r="E14" s="159"/>
      <c r="F14" s="156"/>
      <c r="G14" s="1568" t="s">
        <v>266</v>
      </c>
      <c r="H14" s="159"/>
      <c r="I14" s="156"/>
      <c r="J14" s="1568" t="s">
        <v>266</v>
      </c>
      <c r="K14" s="159"/>
      <c r="L14" s="156"/>
      <c r="M14" s="1568" t="s">
        <v>266</v>
      </c>
      <c r="N14" s="159"/>
      <c r="O14" s="156"/>
    </row>
    <row r="15" spans="2:15" ht="11.25" customHeight="1">
      <c r="B15" s="1556"/>
      <c r="C15" s="1565"/>
      <c r="D15" s="1567"/>
      <c r="E15" s="1570" t="s">
        <v>267</v>
      </c>
      <c r="F15" s="1572" t="s">
        <v>268</v>
      </c>
      <c r="G15" s="1569"/>
      <c r="H15" s="1570" t="s">
        <v>267</v>
      </c>
      <c r="I15" s="1572" t="s">
        <v>268</v>
      </c>
      <c r="J15" s="1569"/>
      <c r="K15" s="1570" t="s">
        <v>267</v>
      </c>
      <c r="L15" s="1572" t="s">
        <v>268</v>
      </c>
      <c r="M15" s="1569"/>
      <c r="N15" s="1570" t="s">
        <v>267</v>
      </c>
      <c r="O15" s="1572" t="s">
        <v>268</v>
      </c>
    </row>
    <row r="16" spans="2:15" s="142" customFormat="1" ht="3.75" customHeight="1">
      <c r="B16" s="160"/>
      <c r="C16" s="161"/>
      <c r="D16" s="162"/>
      <c r="E16" s="1571"/>
      <c r="F16" s="1573"/>
      <c r="G16" s="163"/>
      <c r="H16" s="1571"/>
      <c r="I16" s="1573"/>
      <c r="J16" s="163"/>
      <c r="K16" s="1571"/>
      <c r="L16" s="1573"/>
      <c r="M16" s="163"/>
      <c r="N16" s="1571"/>
      <c r="O16" s="1573"/>
    </row>
    <row r="17" spans="1:19" s="172" customFormat="1" ht="16.5" customHeight="1">
      <c r="A17" s="164"/>
      <c r="B17" s="446" t="s">
        <v>314</v>
      </c>
      <c r="C17" s="165"/>
      <c r="D17" s="168">
        <f aca="true" t="shared" si="0" ref="D17:D37">SUM(E17:F17)</f>
        <v>0</v>
      </c>
      <c r="E17" s="169"/>
      <c r="F17" s="170"/>
      <c r="G17" s="168">
        <f aca="true" t="shared" si="1" ref="G17:G37">SUM(H17:I17)</f>
        <v>0</v>
      </c>
      <c r="H17" s="169"/>
      <c r="I17" s="170"/>
      <c r="J17" s="168">
        <f aca="true" t="shared" si="2" ref="J17:J37">SUM(K17:L17)</f>
        <v>0</v>
      </c>
      <c r="K17" s="169"/>
      <c r="L17" s="170"/>
      <c r="M17" s="171">
        <f aca="true" t="shared" si="3" ref="M17:M37">SUM(N17:O17)</f>
        <v>0</v>
      </c>
      <c r="N17" s="169">
        <f aca="true" t="shared" si="4" ref="N17:O37">E17+H17+K17</f>
        <v>0</v>
      </c>
      <c r="O17" s="170">
        <f t="shared" si="4"/>
        <v>0</v>
      </c>
      <c r="P17" s="164"/>
      <c r="Q17" s="164"/>
      <c r="R17" s="164"/>
      <c r="S17" s="164"/>
    </row>
    <row r="18" spans="1:19" s="172" customFormat="1" ht="16.5" customHeight="1">
      <c r="A18" s="164"/>
      <c r="B18" s="167">
        <v>1</v>
      </c>
      <c r="C18" s="165"/>
      <c r="D18" s="168">
        <f t="shared" si="0"/>
        <v>0</v>
      </c>
      <c r="E18" s="169"/>
      <c r="F18" s="170"/>
      <c r="G18" s="168">
        <f t="shared" si="1"/>
        <v>0</v>
      </c>
      <c r="H18" s="169"/>
      <c r="I18" s="170"/>
      <c r="J18" s="168">
        <f t="shared" si="2"/>
        <v>0</v>
      </c>
      <c r="K18" s="169"/>
      <c r="L18" s="170"/>
      <c r="M18" s="171">
        <f t="shared" si="3"/>
        <v>0</v>
      </c>
      <c r="N18" s="169">
        <f t="shared" si="4"/>
        <v>0</v>
      </c>
      <c r="O18" s="170">
        <f t="shared" si="4"/>
        <v>0</v>
      </c>
      <c r="P18" s="164"/>
      <c r="Q18" s="164"/>
      <c r="R18" s="164"/>
      <c r="S18" s="164"/>
    </row>
    <row r="19" spans="1:19" s="172" customFormat="1" ht="16.5" customHeight="1">
      <c r="A19" s="164"/>
      <c r="B19" s="167">
        <v>2</v>
      </c>
      <c r="C19" s="165"/>
      <c r="D19" s="168">
        <f t="shared" si="0"/>
        <v>0</v>
      </c>
      <c r="E19" s="169"/>
      <c r="F19" s="170"/>
      <c r="G19" s="168">
        <f t="shared" si="1"/>
        <v>0</v>
      </c>
      <c r="H19" s="169"/>
      <c r="I19" s="170"/>
      <c r="J19" s="168">
        <f t="shared" si="2"/>
        <v>0</v>
      </c>
      <c r="K19" s="169"/>
      <c r="L19" s="170"/>
      <c r="M19" s="171">
        <f t="shared" si="3"/>
        <v>0</v>
      </c>
      <c r="N19" s="169">
        <f t="shared" si="4"/>
        <v>0</v>
      </c>
      <c r="O19" s="170">
        <f t="shared" si="4"/>
        <v>0</v>
      </c>
      <c r="P19" s="164"/>
      <c r="Q19" s="164"/>
      <c r="R19" s="164"/>
      <c r="S19" s="164"/>
    </row>
    <row r="20" spans="1:19" s="172" customFormat="1" ht="16.5" customHeight="1">
      <c r="A20" s="164"/>
      <c r="B20" s="167">
        <v>3</v>
      </c>
      <c r="C20" s="165"/>
      <c r="D20" s="168">
        <f t="shared" si="0"/>
        <v>0</v>
      </c>
      <c r="E20" s="169"/>
      <c r="F20" s="170"/>
      <c r="G20" s="168">
        <f t="shared" si="1"/>
        <v>0</v>
      </c>
      <c r="H20" s="169"/>
      <c r="I20" s="170"/>
      <c r="J20" s="168">
        <f t="shared" si="2"/>
        <v>0</v>
      </c>
      <c r="K20" s="169"/>
      <c r="L20" s="170"/>
      <c r="M20" s="171">
        <f t="shared" si="3"/>
        <v>0</v>
      </c>
      <c r="N20" s="169">
        <f t="shared" si="4"/>
        <v>0</v>
      </c>
      <c r="O20" s="170">
        <f t="shared" si="4"/>
        <v>0</v>
      </c>
      <c r="P20" s="164"/>
      <c r="Q20" s="164"/>
      <c r="R20" s="164"/>
      <c r="S20" s="164"/>
    </row>
    <row r="21" spans="1:19" s="172" customFormat="1" ht="16.5" customHeight="1">
      <c r="A21" s="164"/>
      <c r="B21" s="167">
        <v>4</v>
      </c>
      <c r="C21" s="165"/>
      <c r="D21" s="168">
        <f t="shared" si="0"/>
        <v>0</v>
      </c>
      <c r="E21" s="169"/>
      <c r="F21" s="170"/>
      <c r="G21" s="168">
        <f t="shared" si="1"/>
        <v>0</v>
      </c>
      <c r="H21" s="169"/>
      <c r="I21" s="170"/>
      <c r="J21" s="168">
        <f t="shared" si="2"/>
        <v>0</v>
      </c>
      <c r="K21" s="169"/>
      <c r="L21" s="170"/>
      <c r="M21" s="171">
        <f t="shared" si="3"/>
        <v>0</v>
      </c>
      <c r="N21" s="169">
        <f t="shared" si="4"/>
        <v>0</v>
      </c>
      <c r="O21" s="170">
        <f t="shared" si="4"/>
        <v>0</v>
      </c>
      <c r="P21" s="164"/>
      <c r="Q21" s="164"/>
      <c r="R21" s="164"/>
      <c r="S21" s="164"/>
    </row>
    <row r="22" spans="1:19" s="172" customFormat="1" ht="16.5" customHeight="1">
      <c r="A22" s="164"/>
      <c r="B22" s="167">
        <v>5</v>
      </c>
      <c r="C22" s="165"/>
      <c r="D22" s="168">
        <f t="shared" si="0"/>
        <v>0</v>
      </c>
      <c r="E22" s="169"/>
      <c r="F22" s="170"/>
      <c r="G22" s="168">
        <f t="shared" si="1"/>
        <v>0</v>
      </c>
      <c r="H22" s="169"/>
      <c r="I22" s="170"/>
      <c r="J22" s="168">
        <f t="shared" si="2"/>
        <v>0</v>
      </c>
      <c r="K22" s="169"/>
      <c r="L22" s="170"/>
      <c r="M22" s="171">
        <f t="shared" si="3"/>
        <v>0</v>
      </c>
      <c r="N22" s="169">
        <f t="shared" si="4"/>
        <v>0</v>
      </c>
      <c r="O22" s="170">
        <f t="shared" si="4"/>
        <v>0</v>
      </c>
      <c r="P22" s="164"/>
      <c r="Q22" s="164"/>
      <c r="R22" s="164"/>
      <c r="S22" s="164"/>
    </row>
    <row r="23" spans="1:19" s="172" customFormat="1" ht="16.5" customHeight="1">
      <c r="A23" s="164"/>
      <c r="B23" s="167">
        <v>6</v>
      </c>
      <c r="C23" s="165"/>
      <c r="D23" s="168">
        <f t="shared" si="0"/>
        <v>0</v>
      </c>
      <c r="E23" s="169"/>
      <c r="F23" s="170"/>
      <c r="G23" s="168">
        <f t="shared" si="1"/>
        <v>0</v>
      </c>
      <c r="H23" s="169"/>
      <c r="I23" s="170"/>
      <c r="J23" s="168">
        <f t="shared" si="2"/>
        <v>0</v>
      </c>
      <c r="K23" s="169"/>
      <c r="L23" s="170"/>
      <c r="M23" s="171">
        <f t="shared" si="3"/>
        <v>0</v>
      </c>
      <c r="N23" s="169">
        <f t="shared" si="4"/>
        <v>0</v>
      </c>
      <c r="O23" s="170">
        <f t="shared" si="4"/>
        <v>0</v>
      </c>
      <c r="P23" s="164"/>
      <c r="Q23" s="164"/>
      <c r="R23" s="164"/>
      <c r="S23" s="164"/>
    </row>
    <row r="24" spans="1:19" s="172" customFormat="1" ht="16.5" customHeight="1">
      <c r="A24" s="164"/>
      <c r="B24" s="167">
        <v>7</v>
      </c>
      <c r="C24" s="165"/>
      <c r="D24" s="168">
        <f t="shared" si="0"/>
        <v>0</v>
      </c>
      <c r="E24" s="169"/>
      <c r="F24" s="170"/>
      <c r="G24" s="168">
        <f t="shared" si="1"/>
        <v>0</v>
      </c>
      <c r="H24" s="169"/>
      <c r="I24" s="170"/>
      <c r="J24" s="168">
        <f t="shared" si="2"/>
        <v>0</v>
      </c>
      <c r="K24" s="169"/>
      <c r="L24" s="170"/>
      <c r="M24" s="171">
        <f t="shared" si="3"/>
        <v>0</v>
      </c>
      <c r="N24" s="169">
        <f t="shared" si="4"/>
        <v>0</v>
      </c>
      <c r="O24" s="170">
        <f t="shared" si="4"/>
        <v>0</v>
      </c>
      <c r="P24" s="164"/>
      <c r="Q24" s="164"/>
      <c r="R24" s="164"/>
      <c r="S24" s="164"/>
    </row>
    <row r="25" spans="1:19" s="172" customFormat="1" ht="16.5" customHeight="1">
      <c r="A25" s="164"/>
      <c r="B25" s="167">
        <v>8</v>
      </c>
      <c r="C25" s="165"/>
      <c r="D25" s="168">
        <f t="shared" si="0"/>
        <v>0</v>
      </c>
      <c r="E25" s="169"/>
      <c r="F25" s="170"/>
      <c r="G25" s="168">
        <f t="shared" si="1"/>
        <v>0</v>
      </c>
      <c r="H25" s="169"/>
      <c r="I25" s="170"/>
      <c r="J25" s="168">
        <f t="shared" si="2"/>
        <v>0</v>
      </c>
      <c r="K25" s="169"/>
      <c r="L25" s="170"/>
      <c r="M25" s="171">
        <f t="shared" si="3"/>
        <v>0</v>
      </c>
      <c r="N25" s="169">
        <f t="shared" si="4"/>
        <v>0</v>
      </c>
      <c r="O25" s="170">
        <f t="shared" si="4"/>
        <v>0</v>
      </c>
      <c r="P25" s="164"/>
      <c r="Q25" s="164"/>
      <c r="R25" s="164"/>
      <c r="S25" s="164"/>
    </row>
    <row r="26" spans="1:19" s="172" customFormat="1" ht="16.5" customHeight="1">
      <c r="A26" s="164"/>
      <c r="B26" s="167">
        <v>9</v>
      </c>
      <c r="C26" s="165"/>
      <c r="D26" s="168">
        <f t="shared" si="0"/>
        <v>0</v>
      </c>
      <c r="E26" s="169"/>
      <c r="F26" s="170"/>
      <c r="G26" s="168">
        <f t="shared" si="1"/>
        <v>0</v>
      </c>
      <c r="H26" s="169"/>
      <c r="I26" s="170"/>
      <c r="J26" s="168">
        <f t="shared" si="2"/>
        <v>0</v>
      </c>
      <c r="K26" s="169"/>
      <c r="L26" s="170"/>
      <c r="M26" s="171">
        <f t="shared" si="3"/>
        <v>0</v>
      </c>
      <c r="N26" s="169">
        <f t="shared" si="4"/>
        <v>0</v>
      </c>
      <c r="O26" s="170">
        <f t="shared" si="4"/>
        <v>0</v>
      </c>
      <c r="P26" s="164"/>
      <c r="Q26" s="164"/>
      <c r="R26" s="164"/>
      <c r="S26" s="164"/>
    </row>
    <row r="27" spans="1:19" s="172" customFormat="1" ht="16.5" customHeight="1">
      <c r="A27" s="164"/>
      <c r="B27" s="167">
        <v>10</v>
      </c>
      <c r="C27" s="165"/>
      <c r="D27" s="168">
        <f t="shared" si="0"/>
        <v>0</v>
      </c>
      <c r="E27" s="169"/>
      <c r="F27" s="170"/>
      <c r="G27" s="168">
        <f t="shared" si="1"/>
        <v>0</v>
      </c>
      <c r="H27" s="169"/>
      <c r="I27" s="170"/>
      <c r="J27" s="168">
        <f t="shared" si="2"/>
        <v>0</v>
      </c>
      <c r="K27" s="169"/>
      <c r="L27" s="170"/>
      <c r="M27" s="171">
        <f t="shared" si="3"/>
        <v>0</v>
      </c>
      <c r="N27" s="169">
        <f t="shared" si="4"/>
        <v>0</v>
      </c>
      <c r="O27" s="170">
        <f t="shared" si="4"/>
        <v>0</v>
      </c>
      <c r="P27" s="164"/>
      <c r="Q27" s="164"/>
      <c r="R27" s="164"/>
      <c r="S27" s="164"/>
    </row>
    <row r="28" spans="1:19" s="172" customFormat="1" ht="16.5" customHeight="1">
      <c r="A28" s="164"/>
      <c r="B28" s="167">
        <v>11</v>
      </c>
      <c r="C28" s="165"/>
      <c r="D28" s="168">
        <f t="shared" si="0"/>
        <v>0</v>
      </c>
      <c r="E28" s="169"/>
      <c r="F28" s="170"/>
      <c r="G28" s="168">
        <f t="shared" si="1"/>
        <v>0</v>
      </c>
      <c r="H28" s="169"/>
      <c r="I28" s="170"/>
      <c r="J28" s="168">
        <f t="shared" si="2"/>
        <v>0</v>
      </c>
      <c r="K28" s="169"/>
      <c r="L28" s="170"/>
      <c r="M28" s="171">
        <f t="shared" si="3"/>
        <v>0</v>
      </c>
      <c r="N28" s="169">
        <f t="shared" si="4"/>
        <v>0</v>
      </c>
      <c r="O28" s="170">
        <f t="shared" si="4"/>
        <v>0</v>
      </c>
      <c r="P28" s="164"/>
      <c r="Q28" s="164"/>
      <c r="R28" s="164"/>
      <c r="S28" s="164"/>
    </row>
    <row r="29" spans="1:19" s="172" customFormat="1" ht="16.5" customHeight="1">
      <c r="A29" s="164"/>
      <c r="B29" s="167">
        <v>12</v>
      </c>
      <c r="C29" s="165"/>
      <c r="D29" s="168">
        <f t="shared" si="0"/>
        <v>0</v>
      </c>
      <c r="E29" s="169"/>
      <c r="F29" s="170"/>
      <c r="G29" s="168">
        <f t="shared" si="1"/>
        <v>0</v>
      </c>
      <c r="H29" s="169"/>
      <c r="I29" s="170"/>
      <c r="J29" s="168">
        <f t="shared" si="2"/>
        <v>0</v>
      </c>
      <c r="K29" s="169"/>
      <c r="L29" s="170"/>
      <c r="M29" s="171">
        <f t="shared" si="3"/>
        <v>0</v>
      </c>
      <c r="N29" s="169">
        <f t="shared" si="4"/>
        <v>0</v>
      </c>
      <c r="O29" s="170">
        <f t="shared" si="4"/>
        <v>0</v>
      </c>
      <c r="P29" s="164"/>
      <c r="Q29" s="164"/>
      <c r="R29" s="164"/>
      <c r="S29" s="164"/>
    </row>
    <row r="30" spans="1:19" s="172" customFormat="1" ht="16.5" customHeight="1">
      <c r="A30" s="164"/>
      <c r="B30" s="167">
        <v>13</v>
      </c>
      <c r="C30" s="165"/>
      <c r="D30" s="168">
        <f t="shared" si="0"/>
        <v>0</v>
      </c>
      <c r="E30" s="169"/>
      <c r="F30" s="170"/>
      <c r="G30" s="168">
        <f t="shared" si="1"/>
        <v>0</v>
      </c>
      <c r="H30" s="169"/>
      <c r="I30" s="170"/>
      <c r="J30" s="168">
        <f t="shared" si="2"/>
        <v>0</v>
      </c>
      <c r="K30" s="169"/>
      <c r="L30" s="170"/>
      <c r="M30" s="171">
        <f t="shared" si="3"/>
        <v>0</v>
      </c>
      <c r="N30" s="169">
        <f t="shared" si="4"/>
        <v>0</v>
      </c>
      <c r="O30" s="170">
        <f t="shared" si="4"/>
        <v>0</v>
      </c>
      <c r="P30" s="164"/>
      <c r="Q30" s="164"/>
      <c r="R30" s="164"/>
      <c r="S30" s="164"/>
    </row>
    <row r="31" spans="1:19" s="172" customFormat="1" ht="16.5" customHeight="1">
      <c r="A31" s="164"/>
      <c r="B31" s="167">
        <v>14</v>
      </c>
      <c r="C31" s="165"/>
      <c r="D31" s="168">
        <f t="shared" si="0"/>
        <v>0</v>
      </c>
      <c r="E31" s="169"/>
      <c r="F31" s="170"/>
      <c r="G31" s="168">
        <f t="shared" si="1"/>
        <v>0</v>
      </c>
      <c r="H31" s="169"/>
      <c r="I31" s="170"/>
      <c r="J31" s="168">
        <f t="shared" si="2"/>
        <v>0</v>
      </c>
      <c r="K31" s="169"/>
      <c r="L31" s="170"/>
      <c r="M31" s="171">
        <f t="shared" si="3"/>
        <v>0</v>
      </c>
      <c r="N31" s="169">
        <f t="shared" si="4"/>
        <v>0</v>
      </c>
      <c r="O31" s="170">
        <f t="shared" si="4"/>
        <v>0</v>
      </c>
      <c r="P31" s="164"/>
      <c r="Q31" s="164"/>
      <c r="R31" s="164"/>
      <c r="S31" s="164"/>
    </row>
    <row r="32" spans="1:19" s="172" customFormat="1" ht="16.5" customHeight="1">
      <c r="A32" s="164"/>
      <c r="B32" s="167">
        <v>15</v>
      </c>
      <c r="C32" s="165"/>
      <c r="D32" s="168">
        <f t="shared" si="0"/>
        <v>0</v>
      </c>
      <c r="E32" s="169"/>
      <c r="F32" s="170"/>
      <c r="G32" s="168">
        <f t="shared" si="1"/>
        <v>0</v>
      </c>
      <c r="H32" s="169"/>
      <c r="I32" s="170"/>
      <c r="J32" s="168">
        <f t="shared" si="2"/>
        <v>0</v>
      </c>
      <c r="K32" s="169"/>
      <c r="L32" s="170"/>
      <c r="M32" s="171">
        <f t="shared" si="3"/>
        <v>0</v>
      </c>
      <c r="N32" s="169">
        <f t="shared" si="4"/>
        <v>0</v>
      </c>
      <c r="O32" s="170">
        <f t="shared" si="4"/>
        <v>0</v>
      </c>
      <c r="P32" s="164"/>
      <c r="Q32" s="164"/>
      <c r="R32" s="164"/>
      <c r="S32" s="164"/>
    </row>
    <row r="33" spans="1:19" s="172" customFormat="1" ht="16.5" customHeight="1">
      <c r="A33" s="164"/>
      <c r="B33" s="167">
        <v>16</v>
      </c>
      <c r="C33" s="165"/>
      <c r="D33" s="168">
        <f t="shared" si="0"/>
        <v>0</v>
      </c>
      <c r="E33" s="169"/>
      <c r="F33" s="170"/>
      <c r="G33" s="168">
        <f t="shared" si="1"/>
        <v>0</v>
      </c>
      <c r="H33" s="169"/>
      <c r="I33" s="170"/>
      <c r="J33" s="168">
        <f t="shared" si="2"/>
        <v>0</v>
      </c>
      <c r="K33" s="169"/>
      <c r="L33" s="170"/>
      <c r="M33" s="171">
        <f t="shared" si="3"/>
        <v>0</v>
      </c>
      <c r="N33" s="169">
        <f t="shared" si="4"/>
        <v>0</v>
      </c>
      <c r="O33" s="170">
        <f t="shared" si="4"/>
        <v>0</v>
      </c>
      <c r="P33" s="164"/>
      <c r="Q33" s="164"/>
      <c r="R33" s="164"/>
      <c r="S33" s="164"/>
    </row>
    <row r="34" spans="1:19" s="172" customFormat="1" ht="16.5" customHeight="1">
      <c r="A34" s="164"/>
      <c r="B34" s="167">
        <v>17</v>
      </c>
      <c r="C34" s="165"/>
      <c r="D34" s="168">
        <f t="shared" si="0"/>
        <v>0</v>
      </c>
      <c r="E34" s="169"/>
      <c r="F34" s="170"/>
      <c r="G34" s="168">
        <f t="shared" si="1"/>
        <v>0</v>
      </c>
      <c r="H34" s="169"/>
      <c r="I34" s="170"/>
      <c r="J34" s="168">
        <f t="shared" si="2"/>
        <v>0</v>
      </c>
      <c r="K34" s="169"/>
      <c r="L34" s="170"/>
      <c r="M34" s="171">
        <f t="shared" si="3"/>
        <v>0</v>
      </c>
      <c r="N34" s="169">
        <f t="shared" si="4"/>
        <v>0</v>
      </c>
      <c r="O34" s="170">
        <f t="shared" si="4"/>
        <v>0</v>
      </c>
      <c r="P34" s="164"/>
      <c r="Q34" s="164"/>
      <c r="R34" s="164"/>
      <c r="S34" s="164"/>
    </row>
    <row r="35" spans="1:19" s="172" customFormat="1" ht="16.5" customHeight="1">
      <c r="A35" s="164"/>
      <c r="B35" s="167">
        <v>18</v>
      </c>
      <c r="C35" s="165"/>
      <c r="D35" s="168">
        <f t="shared" si="0"/>
        <v>0</v>
      </c>
      <c r="E35" s="169"/>
      <c r="F35" s="170"/>
      <c r="G35" s="168">
        <f t="shared" si="1"/>
        <v>0</v>
      </c>
      <c r="H35" s="169"/>
      <c r="I35" s="170"/>
      <c r="J35" s="168">
        <f t="shared" si="2"/>
        <v>0</v>
      </c>
      <c r="K35" s="169"/>
      <c r="L35" s="170"/>
      <c r="M35" s="171">
        <f t="shared" si="3"/>
        <v>0</v>
      </c>
      <c r="N35" s="169">
        <f t="shared" si="4"/>
        <v>0</v>
      </c>
      <c r="O35" s="170">
        <f t="shared" si="4"/>
        <v>0</v>
      </c>
      <c r="P35" s="164"/>
      <c r="Q35" s="164"/>
      <c r="R35" s="164"/>
      <c r="S35" s="164"/>
    </row>
    <row r="36" spans="1:19" s="172" customFormat="1" ht="16.5" customHeight="1">
      <c r="A36" s="164"/>
      <c r="B36" s="167">
        <v>19</v>
      </c>
      <c r="C36" s="165"/>
      <c r="D36" s="168">
        <f t="shared" si="0"/>
        <v>0</v>
      </c>
      <c r="E36" s="169"/>
      <c r="F36" s="170"/>
      <c r="G36" s="168">
        <f t="shared" si="1"/>
        <v>0</v>
      </c>
      <c r="H36" s="169"/>
      <c r="I36" s="170"/>
      <c r="J36" s="168">
        <f t="shared" si="2"/>
        <v>0</v>
      </c>
      <c r="K36" s="169"/>
      <c r="L36" s="170"/>
      <c r="M36" s="171">
        <f t="shared" si="3"/>
        <v>0</v>
      </c>
      <c r="N36" s="169">
        <f t="shared" si="4"/>
        <v>0</v>
      </c>
      <c r="O36" s="170">
        <f t="shared" si="4"/>
        <v>0</v>
      </c>
      <c r="P36" s="164"/>
      <c r="Q36" s="164"/>
      <c r="R36" s="164"/>
      <c r="S36" s="164"/>
    </row>
    <row r="37" spans="1:19" s="172" customFormat="1" ht="16.5" customHeight="1" thickBot="1">
      <c r="A37" s="164"/>
      <c r="B37" s="167">
        <v>20</v>
      </c>
      <c r="C37" s="165"/>
      <c r="D37" s="168">
        <f t="shared" si="0"/>
        <v>0</v>
      </c>
      <c r="E37" s="169"/>
      <c r="F37" s="170"/>
      <c r="G37" s="168">
        <f t="shared" si="1"/>
        <v>0</v>
      </c>
      <c r="H37" s="169"/>
      <c r="I37" s="170"/>
      <c r="J37" s="168">
        <f t="shared" si="2"/>
        <v>0</v>
      </c>
      <c r="K37" s="169"/>
      <c r="L37" s="170"/>
      <c r="M37" s="171">
        <f t="shared" si="3"/>
        <v>0</v>
      </c>
      <c r="N37" s="169">
        <f t="shared" si="4"/>
        <v>0</v>
      </c>
      <c r="O37" s="170">
        <f t="shared" si="4"/>
        <v>0</v>
      </c>
      <c r="P37" s="164"/>
      <c r="Q37" s="164"/>
      <c r="R37" s="164"/>
      <c r="S37" s="164"/>
    </row>
    <row r="38" spans="1:19" s="166" customFormat="1" ht="16.5" customHeight="1" thickTop="1">
      <c r="A38" s="164"/>
      <c r="B38" s="1574" t="s">
        <v>221</v>
      </c>
      <c r="C38" s="1575"/>
      <c r="D38" s="173">
        <f aca="true" t="shared" si="5" ref="D38:O38">SUM(D17:D37)</f>
        <v>0</v>
      </c>
      <c r="E38" s="174">
        <f t="shared" si="5"/>
        <v>0</v>
      </c>
      <c r="F38" s="175">
        <f t="shared" si="5"/>
        <v>0</v>
      </c>
      <c r="G38" s="173">
        <f t="shared" si="5"/>
        <v>0</v>
      </c>
      <c r="H38" s="174">
        <f t="shared" si="5"/>
        <v>0</v>
      </c>
      <c r="I38" s="175">
        <f t="shared" si="5"/>
        <v>0</v>
      </c>
      <c r="J38" s="173">
        <f t="shared" si="5"/>
        <v>0</v>
      </c>
      <c r="K38" s="174">
        <f t="shared" si="5"/>
        <v>0</v>
      </c>
      <c r="L38" s="175">
        <f t="shared" si="5"/>
        <v>0</v>
      </c>
      <c r="M38" s="173">
        <f t="shared" si="5"/>
        <v>0</v>
      </c>
      <c r="N38" s="174">
        <f t="shared" si="5"/>
        <v>0</v>
      </c>
      <c r="O38" s="175">
        <f t="shared" si="5"/>
        <v>0</v>
      </c>
      <c r="P38" s="164"/>
      <c r="Q38" s="164"/>
      <c r="R38" s="164"/>
      <c r="S38" s="164"/>
    </row>
    <row r="39" ht="3" customHeight="1"/>
    <row r="40" spans="2:3" ht="2.25" customHeight="1">
      <c r="B40" s="176"/>
      <c r="C40" s="177"/>
    </row>
    <row r="41" spans="1:19" s="150" customFormat="1" ht="11.25">
      <c r="A41" s="147"/>
      <c r="B41" s="151"/>
      <c r="C41" s="151"/>
      <c r="P41" s="147"/>
      <c r="Q41" s="147"/>
      <c r="R41" s="147"/>
      <c r="S41" s="147"/>
    </row>
  </sheetData>
  <sheetProtection/>
  <mergeCells count="35">
    <mergeCell ref="O15:O16"/>
    <mergeCell ref="B38:C38"/>
    <mergeCell ref="F15:F16"/>
    <mergeCell ref="H15:H16"/>
    <mergeCell ref="I15:I16"/>
    <mergeCell ref="K15:K16"/>
    <mergeCell ref="L15:L16"/>
    <mergeCell ref="N15:N16"/>
    <mergeCell ref="D13:E13"/>
    <mergeCell ref="G13:H13"/>
    <mergeCell ref="J13:K13"/>
    <mergeCell ref="M13:O13"/>
    <mergeCell ref="C14:C15"/>
    <mergeCell ref="D14:D15"/>
    <mergeCell ref="G14:G15"/>
    <mergeCell ref="J14:J15"/>
    <mergeCell ref="M14:M15"/>
    <mergeCell ref="E15:E16"/>
    <mergeCell ref="B9:C9"/>
    <mergeCell ref="B11:B15"/>
    <mergeCell ref="D11:F11"/>
    <mergeCell ref="G11:I11"/>
    <mergeCell ref="J11:L11"/>
    <mergeCell ref="M11:O11"/>
    <mergeCell ref="D12:E12"/>
    <mergeCell ref="G12:H12"/>
    <mergeCell ref="J12:K12"/>
    <mergeCell ref="M12:N12"/>
    <mergeCell ref="G1:J1"/>
    <mergeCell ref="L3:O3"/>
    <mergeCell ref="M5:O5"/>
    <mergeCell ref="B7:C7"/>
    <mergeCell ref="D7:G7"/>
    <mergeCell ref="H7:I7"/>
    <mergeCell ref="J7:M7"/>
  </mergeCells>
  <printOptions horizontalCentered="1"/>
  <pageMargins left="0.3937007874015748" right="0.4330708661417323" top="0.8267716535433072" bottom="0.4724409448818898" header="0.4330708661417323" footer="0.2362204724409449"/>
  <pageSetup fitToHeight="0" fitToWidth="0" horizontalDpi="300" verticalDpi="300" orientation="landscape" paperSize="9" scale="95" r:id="rId4"/>
  <headerFooter alignWithMargins="0">
    <oddHeader>&amp;R&amp;P／&amp;N</oddHeader>
  </headerFooter>
  <drawing r:id="rId3"/>
  <legacyDrawing r:id="rId2"/>
</worksheet>
</file>

<file path=xl/worksheets/sheet15.xml><?xml version="1.0" encoding="utf-8"?>
<worksheet xmlns="http://schemas.openxmlformats.org/spreadsheetml/2006/main" xmlns:r="http://schemas.openxmlformats.org/officeDocument/2006/relationships">
  <dimension ref="A1:S42"/>
  <sheetViews>
    <sheetView zoomScale="80" zoomScaleNormal="80" zoomScalePageLayoutView="0" workbookViewId="0" topLeftCell="A1">
      <selection activeCell="A1" sqref="A1"/>
    </sheetView>
  </sheetViews>
  <sheetFormatPr defaultColWidth="9.00390625" defaultRowHeight="13.5"/>
  <cols>
    <col min="1" max="1" width="5.50390625" style="143" customWidth="1"/>
    <col min="2" max="2" width="17.00390625" style="143" customWidth="1"/>
    <col min="3" max="3" width="10.625" style="144" customWidth="1"/>
    <col min="4" max="5" width="8.625" style="144" customWidth="1"/>
    <col min="6" max="6" width="10.625" style="144" customWidth="1"/>
    <col min="7" max="8" width="8.625" style="144" customWidth="1"/>
    <col min="9" max="9" width="10.625" style="144" customWidth="1"/>
    <col min="10" max="11" width="9.375" style="144" customWidth="1"/>
    <col min="12" max="12" width="10.625" style="144" customWidth="1"/>
    <col min="13" max="14" width="9.375" style="144" customWidth="1"/>
  </cols>
  <sheetData>
    <row r="1" spans="2:14" ht="21">
      <c r="B1" s="145"/>
      <c r="C1" s="145"/>
      <c r="D1" s="145"/>
      <c r="E1" s="145"/>
      <c r="F1" s="1576" t="s">
        <v>248</v>
      </c>
      <c r="G1" s="1576"/>
      <c r="H1" s="1576"/>
      <c r="I1" s="1576"/>
      <c r="J1" s="145"/>
      <c r="K1" s="145"/>
      <c r="L1" s="145"/>
      <c r="M1" s="145"/>
      <c r="N1" s="145"/>
    </row>
    <row r="2" spans="1:19" s="144" customFormat="1" ht="4.5" customHeight="1">
      <c r="A2" s="142"/>
      <c r="B2" s="143"/>
      <c r="C2" s="145"/>
      <c r="D2" s="145"/>
      <c r="E2" s="145"/>
      <c r="F2" s="145"/>
      <c r="G2" s="456"/>
      <c r="H2" s="456"/>
      <c r="I2" s="456"/>
      <c r="J2" s="456"/>
      <c r="K2" s="145"/>
      <c r="L2" s="145"/>
      <c r="M2" s="145"/>
      <c r="N2" s="145"/>
      <c r="O2" s="145"/>
      <c r="P2" s="142"/>
      <c r="Q2" s="142"/>
      <c r="R2" s="142"/>
      <c r="S2" s="142"/>
    </row>
    <row r="3" spans="1:18" s="144" customFormat="1" ht="15" customHeight="1">
      <c r="A3" s="142"/>
      <c r="B3" s="143"/>
      <c r="C3" s="143"/>
      <c r="J3" s="741" t="s">
        <v>606</v>
      </c>
      <c r="K3" s="1548"/>
      <c r="L3" s="1549"/>
      <c r="M3" s="1549"/>
      <c r="N3" s="1549"/>
      <c r="O3" s="142"/>
      <c r="P3" s="142"/>
      <c r="Q3" s="142"/>
      <c r="R3" s="142"/>
    </row>
    <row r="4" spans="1:19" s="144" customFormat="1" ht="3.75" customHeight="1">
      <c r="A4" s="142"/>
      <c r="B4" s="146"/>
      <c r="C4" s="146"/>
      <c r="D4" s="145"/>
      <c r="E4" s="145"/>
      <c r="F4" s="145"/>
      <c r="G4" s="145"/>
      <c r="H4" s="145"/>
      <c r="I4" s="145"/>
      <c r="J4" s="145"/>
      <c r="K4" s="145"/>
      <c r="L4" s="145"/>
      <c r="M4" s="145"/>
      <c r="N4" s="145"/>
      <c r="O4" s="145"/>
      <c r="P4" s="142"/>
      <c r="Q4" s="142"/>
      <c r="R4" s="142"/>
      <c r="S4" s="142"/>
    </row>
    <row r="5" spans="1:14" ht="17.25">
      <c r="A5" s="146"/>
      <c r="B5" s="146"/>
      <c r="C5" s="145"/>
      <c r="D5" s="145"/>
      <c r="E5" s="145"/>
      <c r="F5" s="145"/>
      <c r="G5" s="145"/>
      <c r="H5" s="145"/>
      <c r="I5" s="145"/>
      <c r="J5" s="145"/>
      <c r="K5" s="145"/>
      <c r="L5" s="145"/>
      <c r="M5" s="145"/>
      <c r="N5" s="145"/>
    </row>
    <row r="6" spans="1:14" ht="13.5">
      <c r="A6" s="430" t="s">
        <v>249</v>
      </c>
      <c r="B6" s="431"/>
      <c r="C6" s="432"/>
      <c r="D6" s="433" t="s">
        <v>250</v>
      </c>
      <c r="E6" s="432"/>
      <c r="G6" s="433" t="s">
        <v>251</v>
      </c>
      <c r="H6" s="166"/>
      <c r="I6" s="432"/>
      <c r="J6" s="432"/>
      <c r="K6" s="432"/>
      <c r="L6" s="1577"/>
      <c r="M6" s="1577"/>
      <c r="N6" s="1577"/>
    </row>
    <row r="7" spans="1:14" ht="13.5">
      <c r="A7" s="149"/>
      <c r="B7" s="149"/>
      <c r="C7" s="149"/>
      <c r="D7" s="149"/>
      <c r="E7" s="149"/>
      <c r="F7" s="149"/>
      <c r="G7" s="150"/>
      <c r="H7" s="150"/>
      <c r="I7" s="149"/>
      <c r="J7" s="149"/>
      <c r="K7" s="149"/>
      <c r="L7" s="149"/>
      <c r="M7" s="149"/>
      <c r="N7" s="149"/>
    </row>
    <row r="8" spans="1:14" ht="16.5" customHeight="1">
      <c r="A8" s="1578" t="s">
        <v>599</v>
      </c>
      <c r="B8" s="1579"/>
      <c r="C8" s="1552"/>
      <c r="D8" s="1211"/>
      <c r="E8" s="1211"/>
      <c r="F8" s="1078"/>
      <c r="G8" s="1551" t="s">
        <v>607</v>
      </c>
      <c r="H8" s="1199"/>
      <c r="I8" s="1553"/>
      <c r="J8" s="1211"/>
      <c r="K8" s="1211"/>
      <c r="L8" s="1078"/>
      <c r="M8" s="149"/>
      <c r="N8" s="149"/>
    </row>
    <row r="9" spans="1:14" ht="13.5">
      <c r="A9" s="151"/>
      <c r="B9" s="151"/>
      <c r="C9" s="149"/>
      <c r="D9" s="149"/>
      <c r="E9" s="149"/>
      <c r="F9" s="149"/>
      <c r="G9" s="149"/>
      <c r="H9" s="149"/>
      <c r="I9" s="149"/>
      <c r="J9" s="149"/>
      <c r="K9" s="149"/>
      <c r="L9" s="149"/>
      <c r="M9" s="149"/>
      <c r="N9" s="149"/>
    </row>
    <row r="10" spans="1:14" ht="16.5" customHeight="1">
      <c r="A10" s="1580" t="s">
        <v>252</v>
      </c>
      <c r="B10" s="1581"/>
      <c r="C10" s="434" t="s">
        <v>253</v>
      </c>
      <c r="D10" s="434"/>
      <c r="E10" s="434" t="s">
        <v>254</v>
      </c>
      <c r="F10" s="434"/>
      <c r="G10" s="434" t="s">
        <v>255</v>
      </c>
      <c r="H10" s="434"/>
      <c r="I10" s="434" t="s">
        <v>256</v>
      </c>
      <c r="J10" s="434"/>
      <c r="K10" s="434"/>
      <c r="L10" s="434" t="s">
        <v>257</v>
      </c>
      <c r="M10" s="435"/>
      <c r="N10" s="436" t="s">
        <v>258</v>
      </c>
    </row>
    <row r="11" spans="1:14" ht="13.5">
      <c r="A11" s="151"/>
      <c r="B11" s="151"/>
      <c r="C11" s="150"/>
      <c r="D11" s="150"/>
      <c r="E11" s="150"/>
      <c r="F11" s="150"/>
      <c r="G11" s="150"/>
      <c r="H11" s="150"/>
      <c r="I11" s="150"/>
      <c r="J11" s="150"/>
      <c r="K11" s="150"/>
      <c r="L11" s="150"/>
      <c r="M11" s="150"/>
      <c r="N11" s="150"/>
    </row>
    <row r="12" spans="1:14" ht="16.5" customHeight="1">
      <c r="A12" s="1582" t="s">
        <v>259</v>
      </c>
      <c r="B12" s="437" t="s">
        <v>260</v>
      </c>
      <c r="C12" s="1584"/>
      <c r="D12" s="1584"/>
      <c r="E12" s="1581"/>
      <c r="F12" s="1580"/>
      <c r="G12" s="1584"/>
      <c r="H12" s="1581"/>
      <c r="I12" s="1580"/>
      <c r="J12" s="1584"/>
      <c r="K12" s="1581"/>
      <c r="L12" s="1580" t="s">
        <v>261</v>
      </c>
      <c r="M12" s="1584"/>
      <c r="N12" s="1581"/>
    </row>
    <row r="13" spans="1:14" ht="16.5" customHeight="1">
      <c r="A13" s="1583"/>
      <c r="B13" s="437" t="s">
        <v>262</v>
      </c>
      <c r="C13" s="1585"/>
      <c r="D13" s="1586"/>
      <c r="E13" s="438" t="s">
        <v>263</v>
      </c>
      <c r="F13" s="1585"/>
      <c r="G13" s="1586"/>
      <c r="H13" s="438" t="s">
        <v>263</v>
      </c>
      <c r="I13" s="1585"/>
      <c r="J13" s="1586"/>
      <c r="K13" s="438" t="s">
        <v>263</v>
      </c>
      <c r="L13" s="1585">
        <f>C13+F13+I13</f>
        <v>0</v>
      </c>
      <c r="M13" s="1586"/>
      <c r="N13" s="438" t="s">
        <v>263</v>
      </c>
    </row>
    <row r="14" spans="1:14" ht="16.5" customHeight="1">
      <c r="A14" s="1583"/>
      <c r="B14" s="439" t="s">
        <v>264</v>
      </c>
      <c r="C14" s="1587"/>
      <c r="D14" s="1588"/>
      <c r="E14" s="440" t="s">
        <v>608</v>
      </c>
      <c r="F14" s="1587"/>
      <c r="G14" s="1588"/>
      <c r="H14" s="440" t="s">
        <v>608</v>
      </c>
      <c r="I14" s="1587"/>
      <c r="J14" s="1588"/>
      <c r="K14" s="440" t="s">
        <v>17</v>
      </c>
      <c r="L14" s="1589"/>
      <c r="M14" s="1590"/>
      <c r="N14" s="1591"/>
    </row>
    <row r="15" spans="1:14" ht="13.5">
      <c r="A15" s="1583"/>
      <c r="B15" s="1592" t="s">
        <v>265</v>
      </c>
      <c r="C15" s="1594" t="s">
        <v>266</v>
      </c>
      <c r="D15" s="441"/>
      <c r="E15" s="438"/>
      <c r="F15" s="1596" t="s">
        <v>266</v>
      </c>
      <c r="G15" s="441"/>
      <c r="H15" s="438"/>
      <c r="I15" s="1596" t="s">
        <v>266</v>
      </c>
      <c r="J15" s="441"/>
      <c r="K15" s="438"/>
      <c r="L15" s="1596" t="s">
        <v>266</v>
      </c>
      <c r="M15" s="441"/>
      <c r="N15" s="438"/>
    </row>
    <row r="16" spans="1:14" ht="13.5">
      <c r="A16" s="1583"/>
      <c r="B16" s="1593"/>
      <c r="C16" s="1595"/>
      <c r="D16" s="1598" t="s">
        <v>267</v>
      </c>
      <c r="E16" s="1600" t="s">
        <v>268</v>
      </c>
      <c r="F16" s="1597"/>
      <c r="G16" s="1598" t="s">
        <v>267</v>
      </c>
      <c r="H16" s="1600" t="s">
        <v>268</v>
      </c>
      <c r="I16" s="1597"/>
      <c r="J16" s="1598" t="s">
        <v>267</v>
      </c>
      <c r="K16" s="1600" t="s">
        <v>268</v>
      </c>
      <c r="L16" s="1597"/>
      <c r="M16" s="1598" t="s">
        <v>267</v>
      </c>
      <c r="N16" s="1600" t="s">
        <v>268</v>
      </c>
    </row>
    <row r="17" spans="1:14" ht="13.5">
      <c r="A17" s="442"/>
      <c r="B17" s="443"/>
      <c r="C17" s="444"/>
      <c r="D17" s="1599"/>
      <c r="E17" s="1601"/>
      <c r="F17" s="445"/>
      <c r="G17" s="1599"/>
      <c r="H17" s="1601"/>
      <c r="I17" s="445"/>
      <c r="J17" s="1599"/>
      <c r="K17" s="1601"/>
      <c r="L17" s="445"/>
      <c r="M17" s="1599"/>
      <c r="N17" s="1601"/>
    </row>
    <row r="18" spans="1:14" ht="13.5">
      <c r="A18" s="446" t="s">
        <v>314</v>
      </c>
      <c r="B18" s="165" t="s">
        <v>609</v>
      </c>
      <c r="C18" s="168">
        <f aca="true" t="shared" si="0" ref="C18:C38">SUM(D18:E18)</f>
        <v>0</v>
      </c>
      <c r="D18" s="169"/>
      <c r="E18" s="170"/>
      <c r="F18" s="168">
        <f aca="true" t="shared" si="1" ref="F18:F38">SUM(G18:H18)</f>
        <v>0</v>
      </c>
      <c r="G18" s="169"/>
      <c r="H18" s="170"/>
      <c r="I18" s="168">
        <f aca="true" t="shared" si="2" ref="I18:I38">SUM(J18:K18)</f>
        <v>0</v>
      </c>
      <c r="J18" s="169"/>
      <c r="K18" s="170"/>
      <c r="L18" s="171">
        <f aca="true" t="shared" si="3" ref="L18:L38">SUM(M18:N18)</f>
        <v>0</v>
      </c>
      <c r="M18" s="169">
        <f aca="true" t="shared" si="4" ref="M18:N38">D18+G18+J18</f>
        <v>0</v>
      </c>
      <c r="N18" s="170">
        <f t="shared" si="4"/>
        <v>0</v>
      </c>
    </row>
    <row r="19" spans="1:14" ht="13.5">
      <c r="A19" s="167">
        <v>1</v>
      </c>
      <c r="B19" s="165" t="s">
        <v>609</v>
      </c>
      <c r="C19" s="168">
        <f t="shared" si="0"/>
        <v>0</v>
      </c>
      <c r="D19" s="169"/>
      <c r="E19" s="170"/>
      <c r="F19" s="168">
        <f t="shared" si="1"/>
        <v>0</v>
      </c>
      <c r="G19" s="169"/>
      <c r="H19" s="170"/>
      <c r="I19" s="168">
        <f t="shared" si="2"/>
        <v>0</v>
      </c>
      <c r="J19" s="169"/>
      <c r="K19" s="170"/>
      <c r="L19" s="171">
        <f t="shared" si="3"/>
        <v>0</v>
      </c>
      <c r="M19" s="169">
        <f t="shared" si="4"/>
        <v>0</v>
      </c>
      <c r="N19" s="170">
        <f t="shared" si="4"/>
        <v>0</v>
      </c>
    </row>
    <row r="20" spans="1:14" ht="13.5">
      <c r="A20" s="167">
        <v>2</v>
      </c>
      <c r="B20" s="165"/>
      <c r="C20" s="168">
        <f t="shared" si="0"/>
        <v>0</v>
      </c>
      <c r="D20" s="169"/>
      <c r="E20" s="170"/>
      <c r="F20" s="168">
        <f t="shared" si="1"/>
        <v>0</v>
      </c>
      <c r="G20" s="169"/>
      <c r="H20" s="170"/>
      <c r="I20" s="168">
        <f t="shared" si="2"/>
        <v>0</v>
      </c>
      <c r="J20" s="169"/>
      <c r="K20" s="170"/>
      <c r="L20" s="171">
        <f t="shared" si="3"/>
        <v>0</v>
      </c>
      <c r="M20" s="169">
        <f t="shared" si="4"/>
        <v>0</v>
      </c>
      <c r="N20" s="170">
        <f t="shared" si="4"/>
        <v>0</v>
      </c>
    </row>
    <row r="21" spans="1:14" ht="13.5">
      <c r="A21" s="167">
        <v>3</v>
      </c>
      <c r="B21" s="165"/>
      <c r="C21" s="168">
        <f t="shared" si="0"/>
        <v>0</v>
      </c>
      <c r="D21" s="169"/>
      <c r="E21" s="170"/>
      <c r="F21" s="168">
        <f t="shared" si="1"/>
        <v>0</v>
      </c>
      <c r="G21" s="169"/>
      <c r="H21" s="170"/>
      <c r="I21" s="168">
        <f t="shared" si="2"/>
        <v>0</v>
      </c>
      <c r="J21" s="169"/>
      <c r="K21" s="170"/>
      <c r="L21" s="171">
        <f t="shared" si="3"/>
        <v>0</v>
      </c>
      <c r="M21" s="169">
        <f t="shared" si="4"/>
        <v>0</v>
      </c>
      <c r="N21" s="170">
        <f t="shared" si="4"/>
        <v>0</v>
      </c>
    </row>
    <row r="22" spans="1:14" ht="13.5">
      <c r="A22" s="167">
        <v>4</v>
      </c>
      <c r="B22" s="165"/>
      <c r="C22" s="168">
        <f t="shared" si="0"/>
        <v>0</v>
      </c>
      <c r="D22" s="169"/>
      <c r="E22" s="170"/>
      <c r="F22" s="168">
        <f t="shared" si="1"/>
        <v>0</v>
      </c>
      <c r="G22" s="169"/>
      <c r="H22" s="170"/>
      <c r="I22" s="168">
        <f t="shared" si="2"/>
        <v>0</v>
      </c>
      <c r="J22" s="169"/>
      <c r="K22" s="170"/>
      <c r="L22" s="171">
        <f t="shared" si="3"/>
        <v>0</v>
      </c>
      <c r="M22" s="169">
        <f t="shared" si="4"/>
        <v>0</v>
      </c>
      <c r="N22" s="170">
        <f t="shared" si="4"/>
        <v>0</v>
      </c>
    </row>
    <row r="23" spans="1:14" ht="13.5">
      <c r="A23" s="167">
        <v>5</v>
      </c>
      <c r="B23" s="165"/>
      <c r="C23" s="168">
        <f t="shared" si="0"/>
        <v>0</v>
      </c>
      <c r="D23" s="169"/>
      <c r="E23" s="170"/>
      <c r="F23" s="168">
        <f t="shared" si="1"/>
        <v>0</v>
      </c>
      <c r="G23" s="169"/>
      <c r="H23" s="170"/>
      <c r="I23" s="168">
        <f t="shared" si="2"/>
        <v>0</v>
      </c>
      <c r="J23" s="169"/>
      <c r="K23" s="170"/>
      <c r="L23" s="171">
        <f t="shared" si="3"/>
        <v>0</v>
      </c>
      <c r="M23" s="169">
        <f t="shared" si="4"/>
        <v>0</v>
      </c>
      <c r="N23" s="170">
        <f t="shared" si="4"/>
        <v>0</v>
      </c>
    </row>
    <row r="24" spans="1:14" ht="13.5">
      <c r="A24" s="167">
        <v>6</v>
      </c>
      <c r="B24" s="165"/>
      <c r="C24" s="168">
        <f t="shared" si="0"/>
        <v>0</v>
      </c>
      <c r="D24" s="169"/>
      <c r="E24" s="170"/>
      <c r="F24" s="168">
        <f t="shared" si="1"/>
        <v>0</v>
      </c>
      <c r="G24" s="169"/>
      <c r="H24" s="170"/>
      <c r="I24" s="168">
        <f t="shared" si="2"/>
        <v>0</v>
      </c>
      <c r="J24" s="169"/>
      <c r="K24" s="170"/>
      <c r="L24" s="171">
        <f t="shared" si="3"/>
        <v>0</v>
      </c>
      <c r="M24" s="169">
        <f t="shared" si="4"/>
        <v>0</v>
      </c>
      <c r="N24" s="170">
        <f t="shared" si="4"/>
        <v>0</v>
      </c>
    </row>
    <row r="25" spans="1:14" ht="13.5">
      <c r="A25" s="167">
        <v>7</v>
      </c>
      <c r="B25" s="165"/>
      <c r="C25" s="168">
        <f t="shared" si="0"/>
        <v>0</v>
      </c>
      <c r="D25" s="169"/>
      <c r="E25" s="170"/>
      <c r="F25" s="168">
        <f t="shared" si="1"/>
        <v>0</v>
      </c>
      <c r="G25" s="169"/>
      <c r="H25" s="170"/>
      <c r="I25" s="168">
        <f t="shared" si="2"/>
        <v>0</v>
      </c>
      <c r="J25" s="169"/>
      <c r="K25" s="170"/>
      <c r="L25" s="171">
        <f t="shared" si="3"/>
        <v>0</v>
      </c>
      <c r="M25" s="169">
        <f t="shared" si="4"/>
        <v>0</v>
      </c>
      <c r="N25" s="170">
        <f t="shared" si="4"/>
        <v>0</v>
      </c>
    </row>
    <row r="26" spans="1:14" ht="13.5">
      <c r="A26" s="167">
        <v>8</v>
      </c>
      <c r="B26" s="165"/>
      <c r="C26" s="168">
        <f t="shared" si="0"/>
        <v>0</v>
      </c>
      <c r="D26" s="169"/>
      <c r="E26" s="170"/>
      <c r="F26" s="168">
        <f t="shared" si="1"/>
        <v>0</v>
      </c>
      <c r="G26" s="169"/>
      <c r="H26" s="170"/>
      <c r="I26" s="168">
        <f t="shared" si="2"/>
        <v>0</v>
      </c>
      <c r="J26" s="169"/>
      <c r="K26" s="170"/>
      <c r="L26" s="171">
        <f t="shared" si="3"/>
        <v>0</v>
      </c>
      <c r="M26" s="169">
        <f t="shared" si="4"/>
        <v>0</v>
      </c>
      <c r="N26" s="170">
        <f t="shared" si="4"/>
        <v>0</v>
      </c>
    </row>
    <row r="27" spans="1:14" ht="13.5">
      <c r="A27" s="167">
        <v>9</v>
      </c>
      <c r="B27" s="165"/>
      <c r="C27" s="168">
        <f t="shared" si="0"/>
        <v>0</v>
      </c>
      <c r="D27" s="169"/>
      <c r="E27" s="170"/>
      <c r="F27" s="168">
        <f t="shared" si="1"/>
        <v>0</v>
      </c>
      <c r="G27" s="169"/>
      <c r="H27" s="170"/>
      <c r="I27" s="168">
        <f t="shared" si="2"/>
        <v>0</v>
      </c>
      <c r="J27" s="169"/>
      <c r="K27" s="170"/>
      <c r="L27" s="171">
        <f t="shared" si="3"/>
        <v>0</v>
      </c>
      <c r="M27" s="169">
        <f t="shared" si="4"/>
        <v>0</v>
      </c>
      <c r="N27" s="170">
        <f t="shared" si="4"/>
        <v>0</v>
      </c>
    </row>
    <row r="28" spans="1:14" ht="13.5">
      <c r="A28" s="167">
        <v>10</v>
      </c>
      <c r="B28" s="165"/>
      <c r="C28" s="168">
        <f t="shared" si="0"/>
        <v>0</v>
      </c>
      <c r="D28" s="169"/>
      <c r="E28" s="170"/>
      <c r="F28" s="168">
        <f t="shared" si="1"/>
        <v>0</v>
      </c>
      <c r="G28" s="169"/>
      <c r="H28" s="170"/>
      <c r="I28" s="168">
        <f t="shared" si="2"/>
        <v>0</v>
      </c>
      <c r="J28" s="169"/>
      <c r="K28" s="170"/>
      <c r="L28" s="171">
        <f t="shared" si="3"/>
        <v>0</v>
      </c>
      <c r="M28" s="169">
        <f t="shared" si="4"/>
        <v>0</v>
      </c>
      <c r="N28" s="170">
        <f t="shared" si="4"/>
        <v>0</v>
      </c>
    </row>
    <row r="29" spans="1:14" ht="13.5">
      <c r="A29" s="167">
        <v>11</v>
      </c>
      <c r="B29" s="165"/>
      <c r="C29" s="168">
        <f t="shared" si="0"/>
        <v>0</v>
      </c>
      <c r="D29" s="169"/>
      <c r="E29" s="170"/>
      <c r="F29" s="168">
        <f t="shared" si="1"/>
        <v>0</v>
      </c>
      <c r="G29" s="169"/>
      <c r="H29" s="170"/>
      <c r="I29" s="168">
        <f t="shared" si="2"/>
        <v>0</v>
      </c>
      <c r="J29" s="169"/>
      <c r="K29" s="170"/>
      <c r="L29" s="171">
        <f t="shared" si="3"/>
        <v>0</v>
      </c>
      <c r="M29" s="169">
        <f t="shared" si="4"/>
        <v>0</v>
      </c>
      <c r="N29" s="170">
        <f t="shared" si="4"/>
        <v>0</v>
      </c>
    </row>
    <row r="30" spans="1:14" ht="13.5">
      <c r="A30" s="167">
        <v>12</v>
      </c>
      <c r="B30" s="165"/>
      <c r="C30" s="168">
        <f t="shared" si="0"/>
        <v>0</v>
      </c>
      <c r="D30" s="169"/>
      <c r="E30" s="170"/>
      <c r="F30" s="168">
        <f t="shared" si="1"/>
        <v>0</v>
      </c>
      <c r="G30" s="169"/>
      <c r="H30" s="170"/>
      <c r="I30" s="168">
        <f t="shared" si="2"/>
        <v>0</v>
      </c>
      <c r="J30" s="169"/>
      <c r="K30" s="170"/>
      <c r="L30" s="171">
        <f t="shared" si="3"/>
        <v>0</v>
      </c>
      <c r="M30" s="169">
        <f t="shared" si="4"/>
        <v>0</v>
      </c>
      <c r="N30" s="170">
        <f t="shared" si="4"/>
        <v>0</v>
      </c>
    </row>
    <row r="31" spans="1:14" ht="13.5">
      <c r="A31" s="167">
        <v>13</v>
      </c>
      <c r="B31" s="165"/>
      <c r="C31" s="168">
        <f t="shared" si="0"/>
        <v>0</v>
      </c>
      <c r="D31" s="169"/>
      <c r="E31" s="170"/>
      <c r="F31" s="168">
        <f t="shared" si="1"/>
        <v>0</v>
      </c>
      <c r="G31" s="169"/>
      <c r="H31" s="170"/>
      <c r="I31" s="168">
        <f t="shared" si="2"/>
        <v>0</v>
      </c>
      <c r="J31" s="169"/>
      <c r="K31" s="170"/>
      <c r="L31" s="171">
        <f t="shared" si="3"/>
        <v>0</v>
      </c>
      <c r="M31" s="169">
        <f t="shared" si="4"/>
        <v>0</v>
      </c>
      <c r="N31" s="170">
        <f t="shared" si="4"/>
        <v>0</v>
      </c>
    </row>
    <row r="32" spans="1:14" ht="13.5">
      <c r="A32" s="167">
        <v>14</v>
      </c>
      <c r="B32" s="165"/>
      <c r="C32" s="168">
        <f t="shared" si="0"/>
        <v>0</v>
      </c>
      <c r="D32" s="169"/>
      <c r="E32" s="170"/>
      <c r="F32" s="168">
        <f t="shared" si="1"/>
        <v>0</v>
      </c>
      <c r="G32" s="169"/>
      <c r="H32" s="170"/>
      <c r="I32" s="168">
        <f t="shared" si="2"/>
        <v>0</v>
      </c>
      <c r="J32" s="169"/>
      <c r="K32" s="170"/>
      <c r="L32" s="171">
        <f t="shared" si="3"/>
        <v>0</v>
      </c>
      <c r="M32" s="169">
        <f t="shared" si="4"/>
        <v>0</v>
      </c>
      <c r="N32" s="170">
        <f t="shared" si="4"/>
        <v>0</v>
      </c>
    </row>
    <row r="33" spans="1:14" ht="13.5">
      <c r="A33" s="167">
        <v>15</v>
      </c>
      <c r="B33" s="165"/>
      <c r="C33" s="168">
        <f t="shared" si="0"/>
        <v>0</v>
      </c>
      <c r="D33" s="169"/>
      <c r="E33" s="170"/>
      <c r="F33" s="168">
        <f t="shared" si="1"/>
        <v>0</v>
      </c>
      <c r="G33" s="169"/>
      <c r="H33" s="170"/>
      <c r="I33" s="168">
        <f t="shared" si="2"/>
        <v>0</v>
      </c>
      <c r="J33" s="169"/>
      <c r="K33" s="170"/>
      <c r="L33" s="171">
        <f t="shared" si="3"/>
        <v>0</v>
      </c>
      <c r="M33" s="169">
        <f t="shared" si="4"/>
        <v>0</v>
      </c>
      <c r="N33" s="170">
        <f t="shared" si="4"/>
        <v>0</v>
      </c>
    </row>
    <row r="34" spans="1:14" ht="13.5">
      <c r="A34" s="167">
        <v>16</v>
      </c>
      <c r="B34" s="165"/>
      <c r="C34" s="168">
        <f t="shared" si="0"/>
        <v>0</v>
      </c>
      <c r="D34" s="169"/>
      <c r="E34" s="170"/>
      <c r="F34" s="168">
        <f t="shared" si="1"/>
        <v>0</v>
      </c>
      <c r="G34" s="169"/>
      <c r="H34" s="170"/>
      <c r="I34" s="168">
        <f t="shared" si="2"/>
        <v>0</v>
      </c>
      <c r="J34" s="169"/>
      <c r="K34" s="170"/>
      <c r="L34" s="171">
        <f t="shared" si="3"/>
        <v>0</v>
      </c>
      <c r="M34" s="169">
        <f t="shared" si="4"/>
        <v>0</v>
      </c>
      <c r="N34" s="170">
        <f t="shared" si="4"/>
        <v>0</v>
      </c>
    </row>
    <row r="35" spans="1:14" ht="13.5">
      <c r="A35" s="167">
        <v>17</v>
      </c>
      <c r="B35" s="165"/>
      <c r="C35" s="168">
        <f t="shared" si="0"/>
        <v>0</v>
      </c>
      <c r="D35" s="169"/>
      <c r="E35" s="170"/>
      <c r="F35" s="168">
        <f t="shared" si="1"/>
        <v>0</v>
      </c>
      <c r="G35" s="169"/>
      <c r="H35" s="170"/>
      <c r="I35" s="168">
        <f t="shared" si="2"/>
        <v>0</v>
      </c>
      <c r="J35" s="169"/>
      <c r="K35" s="170"/>
      <c r="L35" s="171">
        <f t="shared" si="3"/>
        <v>0</v>
      </c>
      <c r="M35" s="169">
        <f t="shared" si="4"/>
        <v>0</v>
      </c>
      <c r="N35" s="170">
        <f t="shared" si="4"/>
        <v>0</v>
      </c>
    </row>
    <row r="36" spans="1:14" ht="13.5">
      <c r="A36" s="167">
        <v>18</v>
      </c>
      <c r="B36" s="165"/>
      <c r="C36" s="168">
        <f t="shared" si="0"/>
        <v>0</v>
      </c>
      <c r="D36" s="169"/>
      <c r="E36" s="170"/>
      <c r="F36" s="168">
        <f t="shared" si="1"/>
        <v>0</v>
      </c>
      <c r="G36" s="169"/>
      <c r="H36" s="170"/>
      <c r="I36" s="168">
        <f t="shared" si="2"/>
        <v>0</v>
      </c>
      <c r="J36" s="169"/>
      <c r="K36" s="170"/>
      <c r="L36" s="171">
        <f t="shared" si="3"/>
        <v>0</v>
      </c>
      <c r="M36" s="169">
        <f t="shared" si="4"/>
        <v>0</v>
      </c>
      <c r="N36" s="170">
        <f t="shared" si="4"/>
        <v>0</v>
      </c>
    </row>
    <row r="37" spans="1:14" ht="13.5">
      <c r="A37" s="167">
        <v>19</v>
      </c>
      <c r="B37" s="165"/>
      <c r="C37" s="168">
        <f t="shared" si="0"/>
        <v>0</v>
      </c>
      <c r="D37" s="169"/>
      <c r="E37" s="170"/>
      <c r="F37" s="168">
        <f t="shared" si="1"/>
        <v>0</v>
      </c>
      <c r="G37" s="169"/>
      <c r="H37" s="170"/>
      <c r="I37" s="168">
        <f t="shared" si="2"/>
        <v>0</v>
      </c>
      <c r="J37" s="169"/>
      <c r="K37" s="170"/>
      <c r="L37" s="171">
        <f t="shared" si="3"/>
        <v>0</v>
      </c>
      <c r="M37" s="169">
        <f t="shared" si="4"/>
        <v>0</v>
      </c>
      <c r="N37" s="170">
        <f t="shared" si="4"/>
        <v>0</v>
      </c>
    </row>
    <row r="38" spans="1:14" ht="14.25" thickBot="1">
      <c r="A38" s="167">
        <v>20</v>
      </c>
      <c r="B38" s="165"/>
      <c r="C38" s="168">
        <f t="shared" si="0"/>
        <v>0</v>
      </c>
      <c r="D38" s="169"/>
      <c r="E38" s="170"/>
      <c r="F38" s="168">
        <f t="shared" si="1"/>
        <v>0</v>
      </c>
      <c r="G38" s="169"/>
      <c r="H38" s="170"/>
      <c r="I38" s="168">
        <f t="shared" si="2"/>
        <v>0</v>
      </c>
      <c r="J38" s="169"/>
      <c r="K38" s="170"/>
      <c r="L38" s="171">
        <f t="shared" si="3"/>
        <v>0</v>
      </c>
      <c r="M38" s="169">
        <f t="shared" si="4"/>
        <v>0</v>
      </c>
      <c r="N38" s="170">
        <f t="shared" si="4"/>
        <v>0</v>
      </c>
    </row>
    <row r="39" spans="1:14" ht="14.25" thickTop="1">
      <c r="A39" s="1602" t="s">
        <v>221</v>
      </c>
      <c r="B39" s="1603"/>
      <c r="C39" s="447">
        <f aca="true" t="shared" si="5" ref="C39:N39">SUM(C18:C38)</f>
        <v>0</v>
      </c>
      <c r="D39" s="448">
        <f t="shared" si="5"/>
        <v>0</v>
      </c>
      <c r="E39" s="449">
        <f t="shared" si="5"/>
        <v>0</v>
      </c>
      <c r="F39" s="447">
        <f t="shared" si="5"/>
        <v>0</v>
      </c>
      <c r="G39" s="448">
        <f t="shared" si="5"/>
        <v>0</v>
      </c>
      <c r="H39" s="449">
        <f t="shared" si="5"/>
        <v>0</v>
      </c>
      <c r="I39" s="447">
        <f t="shared" si="5"/>
        <v>0</v>
      </c>
      <c r="J39" s="448">
        <f t="shared" si="5"/>
        <v>0</v>
      </c>
      <c r="K39" s="449">
        <f t="shared" si="5"/>
        <v>0</v>
      </c>
      <c r="L39" s="447">
        <f t="shared" si="5"/>
        <v>0</v>
      </c>
      <c r="M39" s="448">
        <f t="shared" si="5"/>
        <v>0</v>
      </c>
      <c r="N39" s="449">
        <f t="shared" si="5"/>
        <v>0</v>
      </c>
    </row>
    <row r="41" spans="1:2" ht="13.5">
      <c r="A41" s="176"/>
      <c r="B41" s="177"/>
    </row>
    <row r="42" spans="1:14" ht="13.5">
      <c r="A42" s="151"/>
      <c r="B42" s="151"/>
      <c r="C42" s="150"/>
      <c r="D42" s="150"/>
      <c r="E42" s="150"/>
      <c r="F42" s="150"/>
      <c r="G42" s="150"/>
      <c r="H42" s="150"/>
      <c r="I42" s="150"/>
      <c r="J42" s="150"/>
      <c r="K42" s="150"/>
      <c r="L42" s="150"/>
      <c r="M42" s="150"/>
      <c r="N42" s="150"/>
    </row>
  </sheetData>
  <sheetProtection/>
  <mergeCells count="35">
    <mergeCell ref="N16:N17"/>
    <mergeCell ref="A39:B39"/>
    <mergeCell ref="E16:E17"/>
    <mergeCell ref="G16:G17"/>
    <mergeCell ref="H16:H17"/>
    <mergeCell ref="J16:J17"/>
    <mergeCell ref="K16:K17"/>
    <mergeCell ref="M16:M17"/>
    <mergeCell ref="C14:D14"/>
    <mergeCell ref="F14:G14"/>
    <mergeCell ref="I14:J14"/>
    <mergeCell ref="L14:N14"/>
    <mergeCell ref="B15:B16"/>
    <mergeCell ref="C15:C16"/>
    <mergeCell ref="F15:F16"/>
    <mergeCell ref="I15:I16"/>
    <mergeCell ref="L15:L16"/>
    <mergeCell ref="D16:D17"/>
    <mergeCell ref="A10:B10"/>
    <mergeCell ref="A12:A16"/>
    <mergeCell ref="C12:E12"/>
    <mergeCell ref="F12:H12"/>
    <mergeCell ref="I12:K12"/>
    <mergeCell ref="L12:N12"/>
    <mergeCell ref="C13:D13"/>
    <mergeCell ref="F13:G13"/>
    <mergeCell ref="I13:J13"/>
    <mergeCell ref="L13:M13"/>
    <mergeCell ref="F1:I1"/>
    <mergeCell ref="K3:N3"/>
    <mergeCell ref="L6:N6"/>
    <mergeCell ref="A8:B8"/>
    <mergeCell ref="C8:F8"/>
    <mergeCell ref="G8:H8"/>
    <mergeCell ref="I8:L8"/>
  </mergeCells>
  <printOptions horizontalCentered="1"/>
  <pageMargins left="0.4330708661417323" right="0.2755905511811024" top="0.7480314960629921" bottom="0.7480314960629921" header="0.31496062992125984" footer="0.31496062992125984"/>
  <pageSetup horizontalDpi="600" verticalDpi="600" orientation="landscape" paperSize="9" scale="85" r:id="rId2"/>
  <drawing r:id="rId1"/>
</worksheet>
</file>

<file path=xl/worksheets/sheet16.xml><?xml version="1.0" encoding="utf-8"?>
<worksheet xmlns="http://schemas.openxmlformats.org/spreadsheetml/2006/main" xmlns:r="http://schemas.openxmlformats.org/officeDocument/2006/relationships">
  <dimension ref="A1:D19"/>
  <sheetViews>
    <sheetView zoomScalePageLayoutView="0" workbookViewId="0" topLeftCell="A1">
      <selection activeCell="B4" sqref="B4"/>
    </sheetView>
  </sheetViews>
  <sheetFormatPr defaultColWidth="9.00390625" defaultRowHeight="13.5"/>
  <cols>
    <col min="1" max="1" width="27.125" style="743" customWidth="1"/>
    <col min="2" max="2" width="21.375" style="743" customWidth="1"/>
    <col min="3" max="3" width="28.625" style="743" customWidth="1"/>
    <col min="4" max="16384" width="9.00390625" style="743" customWidth="1"/>
  </cols>
  <sheetData>
    <row r="1" s="742" customFormat="1" ht="27" customHeight="1">
      <c r="C1" s="380" t="s">
        <v>317</v>
      </c>
    </row>
    <row r="2" spans="1:3" ht="27" customHeight="1">
      <c r="A2" s="1604" t="s">
        <v>610</v>
      </c>
      <c r="B2" s="1604"/>
      <c r="C2" s="1604"/>
    </row>
    <row r="3" spans="1:4" ht="27" customHeight="1">
      <c r="A3" s="744" t="s">
        <v>270</v>
      </c>
      <c r="B3" s="745"/>
      <c r="C3" s="745"/>
      <c r="D3" s="746"/>
    </row>
    <row r="4" spans="1:3" ht="15" customHeight="1">
      <c r="A4" s="178"/>
      <c r="B4" s="178"/>
      <c r="C4" s="178"/>
    </row>
    <row r="5" spans="1:3" ht="27" customHeight="1">
      <c r="A5" s="179" t="s">
        <v>271</v>
      </c>
      <c r="B5" s="180" t="s">
        <v>272</v>
      </c>
      <c r="C5" s="181" t="s">
        <v>273</v>
      </c>
    </row>
    <row r="6" spans="1:3" ht="27" customHeight="1">
      <c r="A6" s="182"/>
      <c r="B6" s="183"/>
      <c r="C6" s="184"/>
    </row>
    <row r="7" spans="1:3" ht="27" customHeight="1">
      <c r="A7" s="182"/>
      <c r="B7" s="183"/>
      <c r="C7" s="184"/>
    </row>
    <row r="8" spans="1:3" ht="27" customHeight="1">
      <c r="A8" s="182"/>
      <c r="B8" s="183"/>
      <c r="C8" s="184"/>
    </row>
    <row r="9" spans="1:3" ht="27" customHeight="1">
      <c r="A9" s="182"/>
      <c r="B9" s="183"/>
      <c r="C9" s="184"/>
    </row>
    <row r="10" spans="1:3" ht="27" customHeight="1">
      <c r="A10" s="182"/>
      <c r="B10" s="183"/>
      <c r="C10" s="184"/>
    </row>
    <row r="11" spans="1:3" ht="27" customHeight="1">
      <c r="A11" s="182"/>
      <c r="B11" s="183"/>
      <c r="C11" s="184"/>
    </row>
    <row r="12" spans="1:3" ht="27" customHeight="1">
      <c r="A12" s="182"/>
      <c r="B12" s="183"/>
      <c r="C12" s="184"/>
    </row>
    <row r="13" spans="1:3" ht="27" customHeight="1">
      <c r="A13" s="185"/>
      <c r="B13" s="186"/>
      <c r="C13" s="187"/>
    </row>
    <row r="14" spans="1:3" ht="27" customHeight="1">
      <c r="A14" s="185"/>
      <c r="B14" s="186"/>
      <c r="C14" s="188"/>
    </row>
    <row r="15" spans="1:3" ht="27" customHeight="1">
      <c r="A15" s="182"/>
      <c r="B15" s="183"/>
      <c r="C15" s="188"/>
    </row>
    <row r="16" spans="1:3" ht="27" customHeight="1">
      <c r="A16" s="185"/>
      <c r="B16" s="186"/>
      <c r="C16" s="188"/>
    </row>
    <row r="17" spans="1:3" ht="27" customHeight="1" thickBot="1">
      <c r="A17" s="189"/>
      <c r="B17" s="190"/>
      <c r="C17" s="191"/>
    </row>
    <row r="18" spans="1:3" ht="27" customHeight="1" thickTop="1">
      <c r="A18" s="192" t="s">
        <v>274</v>
      </c>
      <c r="B18" s="193">
        <f>SUM(B6:B17)</f>
        <v>0</v>
      </c>
      <c r="C18" s="194"/>
    </row>
    <row r="19" spans="1:3" ht="13.5">
      <c r="A19" s="747"/>
      <c r="B19" s="747"/>
      <c r="C19" s="747"/>
    </row>
  </sheetData>
  <sheetProtection/>
  <mergeCells count="1">
    <mergeCell ref="A2:C2"/>
  </mergeCells>
  <printOptions/>
  <pageMargins left="1.3385826771653544" right="0.5511811023622047" top="0.984251968503937" bottom="0.984251968503937" header="0.5118110236220472" footer="0.5118110236220472"/>
  <pageSetup horizontalDpi="300" verticalDpi="3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B1:J26"/>
  <sheetViews>
    <sheetView view="pageBreakPreview" zoomScale="80" zoomScaleNormal="80" zoomScaleSheetLayoutView="80" zoomScalePageLayoutView="0" workbookViewId="0" topLeftCell="A1">
      <pane xSplit="3" ySplit="6" topLeftCell="D7" activePane="bottomRight" state="frozen"/>
      <selection pane="topLeft" activeCell="O14" sqref="O14"/>
      <selection pane="topRight" activeCell="O14" sqref="O14"/>
      <selection pane="bottomLeft" activeCell="O14" sqref="O14"/>
      <selection pane="bottomRight" activeCell="B2" sqref="B2"/>
    </sheetView>
  </sheetViews>
  <sheetFormatPr defaultColWidth="9.00390625" defaultRowHeight="21.75" customHeight="1"/>
  <cols>
    <col min="1" max="1" width="1.25" style="299" customWidth="1"/>
    <col min="2" max="2" width="3.625" style="300" customWidth="1"/>
    <col min="3" max="3" width="33.875" style="299" customWidth="1"/>
    <col min="4" max="8" width="15.625" style="299" customWidth="1"/>
    <col min="9" max="10" width="15.50390625" style="299" customWidth="1"/>
    <col min="11" max="11" width="1.25" style="299" customWidth="1"/>
    <col min="12" max="16384" width="9.00390625" style="299" customWidth="1"/>
  </cols>
  <sheetData>
    <row r="1" spans="2:10" ht="21.75" customHeight="1">
      <c r="B1" s="1605" t="s">
        <v>282</v>
      </c>
      <c r="C1" s="1605"/>
      <c r="D1" s="1605"/>
      <c r="E1" s="1605"/>
      <c r="F1" s="1605"/>
      <c r="G1" s="1605"/>
      <c r="H1" s="1605"/>
      <c r="I1" s="1605"/>
      <c r="J1" s="1605"/>
    </row>
    <row r="2" ht="13.5" customHeight="1">
      <c r="J2" s="382" t="s">
        <v>317</v>
      </c>
    </row>
    <row r="3" spans="2:9" s="302" customFormat="1" ht="21.75" customHeight="1">
      <c r="B3" s="301" t="s">
        <v>15</v>
      </c>
      <c r="C3" s="301"/>
      <c r="D3" s="301"/>
      <c r="E3" s="301" t="s">
        <v>44</v>
      </c>
      <c r="F3" s="301"/>
      <c r="G3" s="301" t="s">
        <v>283</v>
      </c>
      <c r="H3" s="301"/>
      <c r="I3" s="301"/>
    </row>
    <row r="4" ht="21.75" customHeight="1" thickBot="1">
      <c r="J4" s="303" t="s">
        <v>45</v>
      </c>
    </row>
    <row r="5" spans="2:10" s="306" customFormat="1" ht="21.75" customHeight="1">
      <c r="B5" s="1606" t="s">
        <v>271</v>
      </c>
      <c r="C5" s="1607"/>
      <c r="D5" s="304" t="s">
        <v>46</v>
      </c>
      <c r="E5" s="305" t="s">
        <v>47</v>
      </c>
      <c r="F5" s="305" t="s">
        <v>48</v>
      </c>
      <c r="G5" s="305" t="s">
        <v>49</v>
      </c>
      <c r="H5" s="305" t="s">
        <v>50</v>
      </c>
      <c r="I5" s="1606" t="s">
        <v>273</v>
      </c>
      <c r="J5" s="1607"/>
    </row>
    <row r="6" spans="2:10" ht="21.75" customHeight="1" thickBot="1">
      <c r="B6" s="307" t="s">
        <v>51</v>
      </c>
      <c r="C6" s="308"/>
      <c r="D6" s="309" t="s">
        <v>319</v>
      </c>
      <c r="E6" s="310" t="s">
        <v>319</v>
      </c>
      <c r="F6" s="310" t="s">
        <v>319</v>
      </c>
      <c r="G6" s="310" t="s">
        <v>319</v>
      </c>
      <c r="H6" s="310" t="s">
        <v>319</v>
      </c>
      <c r="I6" s="307"/>
      <c r="J6" s="308"/>
    </row>
    <row r="7" spans="2:10" ht="21.75" customHeight="1">
      <c r="B7" s="311" t="s">
        <v>53</v>
      </c>
      <c r="C7" s="312"/>
      <c r="D7" s="313"/>
      <c r="E7" s="314"/>
      <c r="F7" s="314"/>
      <c r="G7" s="314"/>
      <c r="H7" s="314"/>
      <c r="I7" s="315"/>
      <c r="J7" s="316"/>
    </row>
    <row r="8" spans="2:10" ht="21.75" customHeight="1">
      <c r="B8" s="317" t="s">
        <v>284</v>
      </c>
      <c r="C8" s="318"/>
      <c r="D8" s="319"/>
      <c r="E8" s="320"/>
      <c r="F8" s="320"/>
      <c r="G8" s="320"/>
      <c r="H8" s="320"/>
      <c r="I8" s="321" t="s">
        <v>285</v>
      </c>
      <c r="J8" s="322"/>
    </row>
    <row r="9" spans="2:10" ht="21.75" customHeight="1" thickBot="1">
      <c r="B9" s="323" t="s">
        <v>178</v>
      </c>
      <c r="C9" s="324"/>
      <c r="D9" s="325"/>
      <c r="E9" s="326"/>
      <c r="F9" s="326"/>
      <c r="G9" s="326"/>
      <c r="H9" s="326"/>
      <c r="I9" s="327"/>
      <c r="J9" s="328"/>
    </row>
    <row r="10" spans="2:10" ht="21.75" customHeight="1" thickBot="1">
      <c r="B10" s="329" t="s">
        <v>58</v>
      </c>
      <c r="C10" s="330"/>
      <c r="D10" s="331">
        <f>D8+D9</f>
        <v>0</v>
      </c>
      <c r="E10" s="332">
        <f>E8+E9</f>
        <v>0</v>
      </c>
      <c r="F10" s="332">
        <f>F8+F9</f>
        <v>0</v>
      </c>
      <c r="G10" s="332">
        <f>G8+G9</f>
        <v>0</v>
      </c>
      <c r="H10" s="333">
        <f>H8+H9</f>
        <v>0</v>
      </c>
      <c r="I10" s="334"/>
      <c r="J10" s="335"/>
    </row>
    <row r="11" spans="2:10" ht="21.75" customHeight="1">
      <c r="B11" s="311" t="s">
        <v>59</v>
      </c>
      <c r="C11" s="312"/>
      <c r="D11" s="336"/>
      <c r="E11" s="337"/>
      <c r="F11" s="337"/>
      <c r="G11" s="337"/>
      <c r="H11" s="337"/>
      <c r="I11" s="315"/>
      <c r="J11" s="338"/>
    </row>
    <row r="12" spans="2:10" ht="21.75" customHeight="1">
      <c r="B12" s="317" t="s">
        <v>70</v>
      </c>
      <c r="C12" s="318"/>
      <c r="D12" s="319"/>
      <c r="E12" s="320"/>
      <c r="F12" s="320"/>
      <c r="G12" s="320"/>
      <c r="H12" s="320"/>
      <c r="I12" s="321"/>
      <c r="J12" s="322"/>
    </row>
    <row r="13" spans="2:10" ht="21.75" customHeight="1">
      <c r="B13" s="339" t="s">
        <v>286</v>
      </c>
      <c r="C13" s="340"/>
      <c r="D13" s="341"/>
      <c r="E13" s="342"/>
      <c r="F13" s="342"/>
      <c r="G13" s="342"/>
      <c r="H13" s="342"/>
      <c r="I13" s="343"/>
      <c r="J13" s="344"/>
    </row>
    <row r="14" spans="2:10" ht="21.75" customHeight="1">
      <c r="B14" s="339" t="s">
        <v>178</v>
      </c>
      <c r="C14" s="340"/>
      <c r="D14" s="345"/>
      <c r="E14" s="346"/>
      <c r="F14" s="346"/>
      <c r="G14" s="346"/>
      <c r="H14" s="346"/>
      <c r="I14" s="347"/>
      <c r="J14" s="348"/>
    </row>
    <row r="15" spans="2:10" ht="21.75" customHeight="1" thickBot="1">
      <c r="B15" s="349" t="s">
        <v>79</v>
      </c>
      <c r="C15" s="318"/>
      <c r="D15" s="350"/>
      <c r="E15" s="351"/>
      <c r="F15" s="351"/>
      <c r="G15" s="351"/>
      <c r="H15" s="351"/>
      <c r="I15" s="352"/>
      <c r="J15" s="353"/>
    </row>
    <row r="16" spans="2:10" ht="21.75" customHeight="1" thickBot="1">
      <c r="B16" s="329" t="s">
        <v>80</v>
      </c>
      <c r="C16" s="330"/>
      <c r="D16" s="354">
        <f>D12+D13+D14+D15</f>
        <v>0</v>
      </c>
      <c r="E16" s="354">
        <f>E12+E13+E14+E15</f>
        <v>0</v>
      </c>
      <c r="F16" s="354">
        <f>F12+F13+F14+F15</f>
        <v>0</v>
      </c>
      <c r="G16" s="354">
        <f>G12+G13+G14+G15</f>
        <v>0</v>
      </c>
      <c r="H16" s="354">
        <f>H12+H13+H14+H15</f>
        <v>0</v>
      </c>
      <c r="I16" s="334"/>
      <c r="J16" s="335"/>
    </row>
    <row r="17" spans="2:10" ht="21.75" customHeight="1" thickBot="1">
      <c r="B17" s="355" t="s">
        <v>81</v>
      </c>
      <c r="C17" s="356"/>
      <c r="D17" s="357">
        <f>D10-D16</f>
        <v>0</v>
      </c>
      <c r="E17" s="357">
        <f>E10-E16</f>
        <v>0</v>
      </c>
      <c r="F17" s="357">
        <f>F10-F16</f>
        <v>0</v>
      </c>
      <c r="G17" s="357">
        <f>G10-G16</f>
        <v>0</v>
      </c>
      <c r="H17" s="357">
        <f>H10-H16</f>
        <v>0</v>
      </c>
      <c r="I17" s="358"/>
      <c r="J17" s="359"/>
    </row>
    <row r="18" spans="2:10" ht="21.75" customHeight="1">
      <c r="B18" s="360" t="s">
        <v>82</v>
      </c>
      <c r="C18" s="361"/>
      <c r="D18" s="362"/>
      <c r="E18" s="363"/>
      <c r="F18" s="363"/>
      <c r="G18" s="363"/>
      <c r="H18" s="364"/>
      <c r="I18" s="365"/>
      <c r="J18" s="366"/>
    </row>
    <row r="19" spans="2:10" ht="21.75" customHeight="1" thickBot="1">
      <c r="B19" s="367" t="s">
        <v>83</v>
      </c>
      <c r="C19" s="368"/>
      <c r="D19" s="369">
        <f>D17-D18</f>
        <v>0</v>
      </c>
      <c r="E19" s="369">
        <f>E17-E18</f>
        <v>0</v>
      </c>
      <c r="F19" s="369">
        <f>F17-F18</f>
        <v>0</v>
      </c>
      <c r="G19" s="369">
        <f>G17-G18</f>
        <v>0</v>
      </c>
      <c r="H19" s="369">
        <f>H17-H18</f>
        <v>0</v>
      </c>
      <c r="I19" s="370"/>
      <c r="J19" s="371"/>
    </row>
    <row r="20" spans="2:10" ht="21.75" customHeight="1">
      <c r="B20" s="360" t="s">
        <v>84</v>
      </c>
      <c r="C20" s="361"/>
      <c r="D20" s="362"/>
      <c r="E20" s="372"/>
      <c r="F20" s="372"/>
      <c r="G20" s="372"/>
      <c r="H20" s="372"/>
      <c r="I20" s="365" t="s">
        <v>85</v>
      </c>
      <c r="J20" s="366"/>
    </row>
    <row r="21" spans="2:10" ht="21.75" customHeight="1" thickBot="1">
      <c r="B21" s="355" t="s">
        <v>86</v>
      </c>
      <c r="C21" s="356"/>
      <c r="D21" s="357">
        <f>D19-D20</f>
        <v>0</v>
      </c>
      <c r="E21" s="357">
        <f>E19-E20</f>
        <v>0</v>
      </c>
      <c r="F21" s="357">
        <f>F19-F20</f>
        <v>0</v>
      </c>
      <c r="G21" s="357">
        <f>G19-G20</f>
        <v>0</v>
      </c>
      <c r="H21" s="357">
        <f>H19-H20</f>
        <v>0</v>
      </c>
      <c r="I21" s="358"/>
      <c r="J21" s="359"/>
    </row>
    <row r="22" spans="2:10" ht="21.75" customHeight="1">
      <c r="B22" s="360" t="s">
        <v>87</v>
      </c>
      <c r="C22" s="361"/>
      <c r="D22" s="362"/>
      <c r="E22" s="363"/>
      <c r="F22" s="363"/>
      <c r="G22" s="363"/>
      <c r="H22" s="364"/>
      <c r="I22" s="365"/>
      <c r="J22" s="366"/>
    </row>
    <row r="23" spans="2:10" ht="21.75" customHeight="1" thickBot="1">
      <c r="B23" s="367" t="s">
        <v>88</v>
      </c>
      <c r="C23" s="368"/>
      <c r="D23" s="373">
        <f>D17-D20-D22</f>
        <v>0</v>
      </c>
      <c r="E23" s="373">
        <f>E17-E20-E22</f>
        <v>0</v>
      </c>
      <c r="F23" s="373">
        <f>F17-F20-F22</f>
        <v>0</v>
      </c>
      <c r="G23" s="373">
        <f>G17-G20-G22</f>
        <v>0</v>
      </c>
      <c r="H23" s="373">
        <f>H17-H20-H22</f>
        <v>0</v>
      </c>
      <c r="I23" s="370"/>
      <c r="J23" s="371"/>
    </row>
    <row r="24" spans="2:10" ht="21.75" customHeight="1">
      <c r="B24" s="360" t="s">
        <v>89</v>
      </c>
      <c r="C24" s="361"/>
      <c r="D24" s="374"/>
      <c r="E24" s="375"/>
      <c r="F24" s="375"/>
      <c r="G24" s="375"/>
      <c r="H24" s="375"/>
      <c r="I24" s="365"/>
      <c r="J24" s="366"/>
    </row>
    <row r="25" spans="2:10" ht="21.75" customHeight="1" thickBot="1">
      <c r="B25" s="367" t="s">
        <v>90</v>
      </c>
      <c r="C25" s="368"/>
      <c r="D25" s="373">
        <f>D24+D23</f>
        <v>0</v>
      </c>
      <c r="E25" s="376">
        <f>E24+E23</f>
        <v>0</v>
      </c>
      <c r="F25" s="376">
        <f>F24+F23</f>
        <v>0</v>
      </c>
      <c r="G25" s="376">
        <f>G24+G23</f>
        <v>0</v>
      </c>
      <c r="H25" s="376">
        <f>H24+H23</f>
        <v>0</v>
      </c>
      <c r="I25" s="370"/>
      <c r="J25" s="371"/>
    </row>
    <row r="26" spans="3:10" ht="21.75" customHeight="1">
      <c r="C26" s="300"/>
      <c r="D26" s="377"/>
      <c r="E26" s="377"/>
      <c r="F26" s="377"/>
      <c r="G26" s="377"/>
      <c r="H26" s="377"/>
      <c r="I26" s="378"/>
      <c r="J26" s="378"/>
    </row>
  </sheetData>
  <sheetProtection/>
  <mergeCells count="3">
    <mergeCell ref="B1:J1"/>
    <mergeCell ref="B5:C5"/>
    <mergeCell ref="I5:J5"/>
  </mergeCells>
  <printOptions/>
  <pageMargins left="0.5905511811023623" right="0" top="0.3937007874015748" bottom="0.35433070866141736" header="0.4330708661417323" footer="0.35433070866141736"/>
  <pageSetup cellComments="asDisplayed" horizontalDpi="300" verticalDpi="300" orientation="portrait" paperSize="9" scale="65" r:id="rId4"/>
  <drawing r:id="rId3"/>
  <legacyDrawing r:id="rId2"/>
</worksheet>
</file>

<file path=xl/worksheets/sheet18.xml><?xml version="1.0" encoding="utf-8"?>
<worksheet xmlns="http://schemas.openxmlformats.org/spreadsheetml/2006/main" xmlns:r="http://schemas.openxmlformats.org/officeDocument/2006/relationships">
  <dimension ref="B2:K30"/>
  <sheetViews>
    <sheetView view="pageBreakPreview" zoomScale="80" zoomScaleNormal="80" zoomScaleSheetLayoutView="8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1" sqref="B1"/>
    </sheetView>
  </sheetViews>
  <sheetFormatPr defaultColWidth="9.00390625" defaultRowHeight="21.75" customHeight="1"/>
  <cols>
    <col min="1" max="1" width="1.12109375" style="293" customWidth="1"/>
    <col min="2" max="2" width="3.625" style="804" customWidth="1"/>
    <col min="3" max="3" width="33.875" style="293" customWidth="1"/>
    <col min="4" max="8" width="15.625" style="293" customWidth="1"/>
    <col min="9" max="10" width="15.50390625" style="293" customWidth="1"/>
    <col min="11" max="11" width="1.12109375" style="293" customWidth="1"/>
    <col min="12" max="16384" width="9.00390625" style="293" customWidth="1"/>
  </cols>
  <sheetData>
    <row r="1" ht="36.75" customHeight="1"/>
    <row r="2" spans="2:10" ht="21.75" customHeight="1">
      <c r="B2" s="1608" t="s">
        <v>282</v>
      </c>
      <c r="C2" s="1608"/>
      <c r="D2" s="1608"/>
      <c r="E2" s="1608"/>
      <c r="F2" s="1608"/>
      <c r="G2" s="1608"/>
      <c r="H2" s="1608"/>
      <c r="I2" s="1608"/>
      <c r="J2" s="1608"/>
    </row>
    <row r="3" ht="13.5" customHeight="1"/>
    <row r="4" spans="2:9" s="294" customFormat="1" ht="21.75" customHeight="1">
      <c r="B4" s="805" t="s">
        <v>15</v>
      </c>
      <c r="C4" s="805"/>
      <c r="D4" s="805"/>
      <c r="E4" s="805" t="s">
        <v>44</v>
      </c>
      <c r="F4" s="805"/>
      <c r="G4" s="805" t="s">
        <v>283</v>
      </c>
      <c r="H4" s="805"/>
      <c r="I4" s="805"/>
    </row>
    <row r="5" ht="21.75" customHeight="1" thickBot="1">
      <c r="J5" s="806" t="s">
        <v>45</v>
      </c>
    </row>
    <row r="6" spans="2:10" s="295" customFormat="1" ht="21.75" customHeight="1">
      <c r="B6" s="1609" t="s">
        <v>271</v>
      </c>
      <c r="C6" s="1610"/>
      <c r="D6" s="807" t="s">
        <v>46</v>
      </c>
      <c r="E6" s="808" t="s">
        <v>47</v>
      </c>
      <c r="F6" s="808" t="s">
        <v>48</v>
      </c>
      <c r="G6" s="808" t="s">
        <v>49</v>
      </c>
      <c r="H6" s="808" t="s">
        <v>50</v>
      </c>
      <c r="I6" s="1609" t="s">
        <v>273</v>
      </c>
      <c r="J6" s="1610"/>
    </row>
    <row r="7" spans="2:10" ht="21.75" customHeight="1" thickBot="1">
      <c r="B7" s="809" t="s">
        <v>51</v>
      </c>
      <c r="C7" s="810"/>
      <c r="D7" s="811" t="s">
        <v>744</v>
      </c>
      <c r="E7" s="812" t="s">
        <v>744</v>
      </c>
      <c r="F7" s="812" t="s">
        <v>744</v>
      </c>
      <c r="G7" s="812" t="s">
        <v>744</v>
      </c>
      <c r="H7" s="812" t="s">
        <v>744</v>
      </c>
      <c r="I7" s="809"/>
      <c r="J7" s="810"/>
    </row>
    <row r="8" spans="2:10" ht="21.75" customHeight="1">
      <c r="B8" s="813" t="s">
        <v>53</v>
      </c>
      <c r="C8" s="814"/>
      <c r="D8" s="815"/>
      <c r="E8" s="816"/>
      <c r="F8" s="816"/>
      <c r="G8" s="816"/>
      <c r="H8" s="816"/>
      <c r="I8" s="817"/>
      <c r="J8" s="818"/>
    </row>
    <row r="9" spans="2:10" ht="21.75" customHeight="1">
      <c r="B9" s="296" t="s">
        <v>745</v>
      </c>
      <c r="C9" s="819"/>
      <c r="D9" s="820"/>
      <c r="E9" s="821"/>
      <c r="F9" s="821"/>
      <c r="G9" s="821"/>
      <c r="H9" s="821"/>
      <c r="I9" s="822" t="s">
        <v>285</v>
      </c>
      <c r="J9" s="823"/>
    </row>
    <row r="10" spans="2:10" ht="21.75" customHeight="1" thickBot="1">
      <c r="B10" s="824" t="s">
        <v>178</v>
      </c>
      <c r="C10" s="825"/>
      <c r="D10" s="826"/>
      <c r="E10" s="827"/>
      <c r="F10" s="827"/>
      <c r="G10" s="827"/>
      <c r="H10" s="827"/>
      <c r="I10" s="828"/>
      <c r="J10" s="829"/>
    </row>
    <row r="11" spans="2:10" ht="21.75" customHeight="1" thickBot="1">
      <c r="B11" s="830" t="s">
        <v>58</v>
      </c>
      <c r="C11" s="831"/>
      <c r="D11" s="832">
        <f>D9+D10</f>
        <v>0</v>
      </c>
      <c r="E11" s="833">
        <f>E9+E10</f>
        <v>0</v>
      </c>
      <c r="F11" s="833">
        <f>F9+F10</f>
        <v>0</v>
      </c>
      <c r="G11" s="833">
        <f>G9+G10</f>
        <v>0</v>
      </c>
      <c r="H11" s="834">
        <f>H9+H10</f>
        <v>0</v>
      </c>
      <c r="I11" s="835"/>
      <c r="J11" s="836"/>
    </row>
    <row r="12" spans="2:10" ht="21.75" customHeight="1">
      <c r="B12" s="813" t="s">
        <v>59</v>
      </c>
      <c r="C12" s="814"/>
      <c r="D12" s="837"/>
      <c r="E12" s="838"/>
      <c r="F12" s="838"/>
      <c r="G12" s="838"/>
      <c r="H12" s="838"/>
      <c r="I12" s="817"/>
      <c r="J12" s="839"/>
    </row>
    <row r="13" spans="2:10" ht="21.75" customHeight="1">
      <c r="B13" s="296" t="s">
        <v>70</v>
      </c>
      <c r="C13" s="819"/>
      <c r="D13" s="820"/>
      <c r="E13" s="821"/>
      <c r="F13" s="821"/>
      <c r="G13" s="821"/>
      <c r="H13" s="821"/>
      <c r="I13" s="822"/>
      <c r="J13" s="823"/>
    </row>
    <row r="14" spans="2:10" ht="21.75" customHeight="1">
      <c r="B14" s="840" t="s">
        <v>286</v>
      </c>
      <c r="C14" s="841"/>
      <c r="D14" s="842"/>
      <c r="E14" s="843"/>
      <c r="F14" s="843"/>
      <c r="G14" s="843"/>
      <c r="H14" s="843"/>
      <c r="I14" s="844"/>
      <c r="J14" s="845"/>
    </row>
    <row r="15" spans="2:10" ht="21.75" customHeight="1">
      <c r="B15" s="840" t="s">
        <v>178</v>
      </c>
      <c r="C15" s="841"/>
      <c r="D15" s="846"/>
      <c r="E15" s="847"/>
      <c r="F15" s="847"/>
      <c r="G15" s="847"/>
      <c r="H15" s="847"/>
      <c r="I15" s="848"/>
      <c r="J15" s="849"/>
    </row>
    <row r="16" spans="2:10" ht="21.75" customHeight="1" thickBot="1">
      <c r="B16" s="850" t="s">
        <v>79</v>
      </c>
      <c r="C16" s="819"/>
      <c r="D16" s="851"/>
      <c r="E16" s="852"/>
      <c r="F16" s="852"/>
      <c r="G16" s="852"/>
      <c r="H16" s="852"/>
      <c r="I16" s="853"/>
      <c r="J16" s="854"/>
    </row>
    <row r="17" spans="2:10" ht="21.75" customHeight="1" thickBot="1">
      <c r="B17" s="830" t="s">
        <v>80</v>
      </c>
      <c r="C17" s="831"/>
      <c r="D17" s="855">
        <f>D13+D14+D15+D16</f>
        <v>0</v>
      </c>
      <c r="E17" s="855">
        <f>E13+E14+E15+E16</f>
        <v>0</v>
      </c>
      <c r="F17" s="855">
        <f>F13+F14+F15+F16</f>
        <v>0</v>
      </c>
      <c r="G17" s="855">
        <f>G13+G14+G15+G16</f>
        <v>0</v>
      </c>
      <c r="H17" s="855">
        <f>H13+H14+H15+H16</f>
        <v>0</v>
      </c>
      <c r="I17" s="835"/>
      <c r="J17" s="836"/>
    </row>
    <row r="18" spans="2:10" ht="21.75" customHeight="1" thickBot="1">
      <c r="B18" s="856" t="s">
        <v>81</v>
      </c>
      <c r="C18" s="857"/>
      <c r="D18" s="858">
        <f>D11-D17</f>
        <v>0</v>
      </c>
      <c r="E18" s="858">
        <f>E11-E17</f>
        <v>0</v>
      </c>
      <c r="F18" s="858">
        <f>F11-F17</f>
        <v>0</v>
      </c>
      <c r="G18" s="858">
        <f>G11-G17</f>
        <v>0</v>
      </c>
      <c r="H18" s="858">
        <f>H11-H17</f>
        <v>0</v>
      </c>
      <c r="I18" s="859"/>
      <c r="J18" s="860"/>
    </row>
    <row r="19" spans="2:10" ht="21.75" customHeight="1">
      <c r="B19" s="297" t="s">
        <v>82</v>
      </c>
      <c r="C19" s="861"/>
      <c r="D19" s="862"/>
      <c r="E19" s="863"/>
      <c r="F19" s="863"/>
      <c r="G19" s="863"/>
      <c r="H19" s="864"/>
      <c r="I19" s="865"/>
      <c r="J19" s="866"/>
    </row>
    <row r="20" spans="2:10" ht="21.75" customHeight="1" thickBot="1">
      <c r="B20" s="867" t="s">
        <v>83</v>
      </c>
      <c r="C20" s="868"/>
      <c r="D20" s="869">
        <f>D18-D19</f>
        <v>0</v>
      </c>
      <c r="E20" s="869">
        <f>E18-E19</f>
        <v>0</v>
      </c>
      <c r="F20" s="869">
        <f>F18-F19</f>
        <v>0</v>
      </c>
      <c r="G20" s="869">
        <f>G18-G19</f>
        <v>0</v>
      </c>
      <c r="H20" s="869">
        <f>H18-H19</f>
        <v>0</v>
      </c>
      <c r="I20" s="870"/>
      <c r="J20" s="871"/>
    </row>
    <row r="21" spans="2:10" ht="21.75" customHeight="1">
      <c r="B21" s="297" t="s">
        <v>84</v>
      </c>
      <c r="C21" s="861"/>
      <c r="D21" s="862"/>
      <c r="E21" s="872"/>
      <c r="F21" s="872"/>
      <c r="G21" s="872"/>
      <c r="H21" s="872"/>
      <c r="I21" s="865" t="s">
        <v>85</v>
      </c>
      <c r="J21" s="866"/>
    </row>
    <row r="22" spans="2:10" ht="21.75" customHeight="1" thickBot="1">
      <c r="B22" s="856" t="s">
        <v>86</v>
      </c>
      <c r="C22" s="857"/>
      <c r="D22" s="858">
        <f>D20-D21</f>
        <v>0</v>
      </c>
      <c r="E22" s="858">
        <f>E20-E21</f>
        <v>0</v>
      </c>
      <c r="F22" s="858">
        <f>F20-F21</f>
        <v>0</v>
      </c>
      <c r="G22" s="858">
        <f>G20-G21</f>
        <v>0</v>
      </c>
      <c r="H22" s="858">
        <f>H20-H21</f>
        <v>0</v>
      </c>
      <c r="I22" s="859"/>
      <c r="J22" s="860"/>
    </row>
    <row r="23" spans="2:10" ht="21.75" customHeight="1">
      <c r="B23" s="297" t="s">
        <v>87</v>
      </c>
      <c r="C23" s="861"/>
      <c r="D23" s="862"/>
      <c r="E23" s="863"/>
      <c r="F23" s="863"/>
      <c r="G23" s="863"/>
      <c r="H23" s="864"/>
      <c r="I23" s="865"/>
      <c r="J23" s="866"/>
    </row>
    <row r="24" spans="2:10" ht="21.75" customHeight="1" thickBot="1">
      <c r="B24" s="867" t="s">
        <v>88</v>
      </c>
      <c r="C24" s="868"/>
      <c r="D24" s="873">
        <f>D18-D21-D23</f>
        <v>0</v>
      </c>
      <c r="E24" s="873">
        <f>E18-E21-E23</f>
        <v>0</v>
      </c>
      <c r="F24" s="873">
        <f>F18-F21-F23</f>
        <v>0</v>
      </c>
      <c r="G24" s="873">
        <f>G18-G21-G23</f>
        <v>0</v>
      </c>
      <c r="H24" s="873">
        <f>H18-H21-H23</f>
        <v>0</v>
      </c>
      <c r="I24" s="870"/>
      <c r="J24" s="871"/>
    </row>
    <row r="25" spans="2:10" ht="21.75" customHeight="1">
      <c r="B25" s="297" t="s">
        <v>89</v>
      </c>
      <c r="C25" s="861"/>
      <c r="D25" s="874"/>
      <c r="E25" s="875"/>
      <c r="F25" s="875"/>
      <c r="G25" s="875"/>
      <c r="H25" s="875"/>
      <c r="I25" s="865"/>
      <c r="J25" s="866"/>
    </row>
    <row r="26" spans="2:10" ht="21.75" customHeight="1" thickBot="1">
      <c r="B26" s="867" t="s">
        <v>90</v>
      </c>
      <c r="C26" s="868"/>
      <c r="D26" s="873">
        <f>D25+D24</f>
        <v>0</v>
      </c>
      <c r="E26" s="876">
        <f>E25+E24</f>
        <v>0</v>
      </c>
      <c r="F26" s="876">
        <f>F25+F24</f>
        <v>0</v>
      </c>
      <c r="G26" s="876">
        <f>G25+G24</f>
        <v>0</v>
      </c>
      <c r="H26" s="876">
        <f>H25+H24</f>
        <v>0</v>
      </c>
      <c r="I26" s="870"/>
      <c r="J26" s="871"/>
    </row>
    <row r="27" spans="3:10" ht="21.75" customHeight="1" thickBot="1">
      <c r="C27" s="804"/>
      <c r="D27" s="877"/>
      <c r="E27" s="877"/>
      <c r="F27" s="877"/>
      <c r="G27" s="877"/>
      <c r="H27" s="877"/>
      <c r="I27" s="878"/>
      <c r="J27" s="878"/>
    </row>
    <row r="28" spans="2:11" s="884" customFormat="1" ht="18" customHeight="1" thickTop="1">
      <c r="B28" s="879"/>
      <c r="C28" s="880" t="s">
        <v>746</v>
      </c>
      <c r="D28" s="880"/>
      <c r="E28" s="880"/>
      <c r="F28" s="880"/>
      <c r="G28" s="881"/>
      <c r="H28" s="881"/>
      <c r="I28" s="882"/>
      <c r="J28" s="883"/>
      <c r="K28" s="883"/>
    </row>
    <row r="29" spans="2:11" s="884" customFormat="1" ht="18" customHeight="1">
      <c r="B29" s="885"/>
      <c r="C29" s="886" t="s">
        <v>747</v>
      </c>
      <c r="D29" s="886"/>
      <c r="E29" s="886"/>
      <c r="F29" s="886"/>
      <c r="G29" s="887"/>
      <c r="H29" s="887"/>
      <c r="I29" s="882"/>
      <c r="J29" s="883"/>
      <c r="K29" s="883"/>
    </row>
    <row r="30" spans="2:9" s="884" customFormat="1" ht="21.75" customHeight="1" thickBot="1">
      <c r="B30" s="888"/>
      <c r="C30" s="889" t="s">
        <v>748</v>
      </c>
      <c r="D30" s="889"/>
      <c r="E30" s="889"/>
      <c r="F30" s="889"/>
      <c r="G30" s="889"/>
      <c r="H30" s="889"/>
      <c r="I30" s="885"/>
    </row>
    <row r="31" ht="21.75" customHeight="1" thickTop="1"/>
  </sheetData>
  <sheetProtection/>
  <mergeCells count="3">
    <mergeCell ref="B2:J2"/>
    <mergeCell ref="B6:C6"/>
    <mergeCell ref="I6:J6"/>
  </mergeCells>
  <printOptions/>
  <pageMargins left="0.5905511811023623" right="0" top="0.46" bottom="0.35433070866141736" header="0.27" footer="0.35433070866141736"/>
  <pageSetup cellComments="asDisplayed" horizontalDpi="300" verticalDpi="300" orientation="portrait" paperSize="9" scale="6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B1:AK52"/>
  <sheetViews>
    <sheetView view="pageBreakPreview" zoomScale="70" zoomScaleNormal="80" zoomScaleSheetLayoutView="70" zoomScalePageLayoutView="0" workbookViewId="0" topLeftCell="A1">
      <pane xSplit="3" ySplit="7" topLeftCell="D8" activePane="bottomRight" state="frozen"/>
      <selection pane="topLeft" activeCell="C39" sqref="C39"/>
      <selection pane="topRight" activeCell="C39" sqref="C39"/>
      <selection pane="bottomLeft" activeCell="C39" sqref="C39"/>
      <selection pane="bottomRight" activeCell="C4" sqref="C4"/>
    </sheetView>
  </sheetViews>
  <sheetFormatPr defaultColWidth="9.00390625" defaultRowHeight="21.75" customHeight="1"/>
  <cols>
    <col min="1" max="1" width="1.12109375" style="293" customWidth="1"/>
    <col min="2" max="2" width="3.625" style="610" customWidth="1"/>
    <col min="3" max="3" width="42.25390625" style="450" customWidth="1"/>
    <col min="4" max="10" width="12.875" style="450" customWidth="1"/>
    <col min="11" max="14" width="10.00390625" style="450" hidden="1" customWidth="1"/>
    <col min="15" max="15" width="12.125" style="450" customWidth="1"/>
    <col min="16" max="19" width="10.00390625" style="450" hidden="1" customWidth="1"/>
    <col min="20" max="20" width="12.125" style="450" customWidth="1"/>
    <col min="21" max="24" width="10.00390625" style="450" hidden="1" customWidth="1"/>
    <col min="25" max="25" width="12.125" style="450" customWidth="1"/>
    <col min="26" max="35" width="10.00390625" style="450" hidden="1" customWidth="1"/>
    <col min="36" max="37" width="15.50390625" style="450" customWidth="1"/>
    <col min="38" max="38" width="1.12109375" style="293" customWidth="1"/>
    <col min="39" max="16384" width="9.00390625" style="293" customWidth="1"/>
  </cols>
  <sheetData>
    <row r="1" spans="2:37" ht="25.5">
      <c r="B1" s="1617" t="s">
        <v>43</v>
      </c>
      <c r="C1" s="1617"/>
      <c r="D1" s="1617"/>
      <c r="E1" s="1617"/>
      <c r="F1" s="1617"/>
      <c r="G1" s="1617"/>
      <c r="H1" s="1617"/>
      <c r="I1" s="1617"/>
      <c r="J1" s="1617"/>
      <c r="K1" s="1617"/>
      <c r="L1" s="1617"/>
      <c r="M1" s="1617"/>
      <c r="N1" s="1617"/>
      <c r="O1" s="1617"/>
      <c r="P1" s="1617"/>
      <c r="Q1" s="1617"/>
      <c r="R1" s="1617"/>
      <c r="S1" s="1617"/>
      <c r="T1" s="1617"/>
      <c r="U1" s="1617"/>
      <c r="V1" s="1617"/>
      <c r="W1" s="1617"/>
      <c r="X1" s="1617"/>
      <c r="Y1" s="1617"/>
      <c r="Z1" s="1617"/>
      <c r="AA1" s="1617"/>
      <c r="AB1" s="1617"/>
      <c r="AC1" s="1617"/>
      <c r="AD1" s="1617"/>
      <c r="AE1" s="1617"/>
      <c r="AF1" s="1617"/>
      <c r="AG1" s="1617"/>
      <c r="AH1" s="1617"/>
      <c r="AI1" s="1617"/>
      <c r="AJ1" s="1617"/>
      <c r="AK1" s="1617"/>
    </row>
    <row r="2" ht="22.5" customHeight="1"/>
    <row r="3" spans="2:37" s="294" customFormat="1" ht="22.5" customHeight="1">
      <c r="B3" s="451" t="s">
        <v>15</v>
      </c>
      <c r="C3" s="451"/>
      <c r="D3" s="451"/>
      <c r="E3" s="451"/>
      <c r="F3" s="451"/>
      <c r="G3" s="451" t="s">
        <v>44</v>
      </c>
      <c r="H3" s="451"/>
      <c r="I3" s="451" t="s">
        <v>16</v>
      </c>
      <c r="J3" s="451"/>
      <c r="K3" s="451"/>
      <c r="L3" s="451"/>
      <c r="M3" s="451"/>
      <c r="N3" s="610"/>
      <c r="O3" s="610"/>
      <c r="P3" s="610"/>
      <c r="Q3" s="610"/>
      <c r="R3" s="610"/>
      <c r="S3" s="610"/>
      <c r="T3" s="610"/>
      <c r="U3" s="610"/>
      <c r="V3" s="610"/>
      <c r="W3" s="610"/>
      <c r="X3" s="610"/>
      <c r="Y3" s="610"/>
      <c r="Z3" s="610"/>
      <c r="AA3" s="610"/>
      <c r="AB3" s="610"/>
      <c r="AC3" s="610"/>
      <c r="AD3" s="610"/>
      <c r="AE3" s="610"/>
      <c r="AF3" s="610"/>
      <c r="AG3" s="610"/>
      <c r="AH3" s="610"/>
      <c r="AI3" s="610"/>
      <c r="AJ3" s="610"/>
      <c r="AK3" s="610"/>
    </row>
    <row r="4" ht="22.5" customHeight="1" thickBot="1">
      <c r="AK4" s="611" t="s">
        <v>45</v>
      </c>
    </row>
    <row r="5" spans="2:37" s="295" customFormat="1" ht="34.5" customHeight="1">
      <c r="B5" s="1618" t="s">
        <v>271</v>
      </c>
      <c r="C5" s="1619"/>
      <c r="D5" s="612" t="s">
        <v>548</v>
      </c>
      <c r="E5" s="613" t="s">
        <v>549</v>
      </c>
      <c r="F5" s="613" t="s">
        <v>550</v>
      </c>
      <c r="G5" s="614" t="s">
        <v>47</v>
      </c>
      <c r="H5" s="614" t="s">
        <v>48</v>
      </c>
      <c r="I5" s="614" t="s">
        <v>49</v>
      </c>
      <c r="J5" s="614" t="s">
        <v>50</v>
      </c>
      <c r="K5" s="614" t="s">
        <v>91</v>
      </c>
      <c r="L5" s="614" t="s">
        <v>92</v>
      </c>
      <c r="M5" s="614" t="s">
        <v>93</v>
      </c>
      <c r="N5" s="614" t="s">
        <v>94</v>
      </c>
      <c r="O5" s="614" t="s">
        <v>95</v>
      </c>
      <c r="P5" s="614" t="s">
        <v>96</v>
      </c>
      <c r="Q5" s="614" t="s">
        <v>97</v>
      </c>
      <c r="R5" s="614" t="s">
        <v>98</v>
      </c>
      <c r="S5" s="614" t="s">
        <v>99</v>
      </c>
      <c r="T5" s="614" t="s">
        <v>100</v>
      </c>
      <c r="U5" s="614" t="s">
        <v>101</v>
      </c>
      <c r="V5" s="614" t="s">
        <v>102</v>
      </c>
      <c r="W5" s="614" t="s">
        <v>103</v>
      </c>
      <c r="X5" s="614" t="s">
        <v>104</v>
      </c>
      <c r="Y5" s="614" t="s">
        <v>105</v>
      </c>
      <c r="Z5" s="614" t="s">
        <v>22</v>
      </c>
      <c r="AA5" s="614" t="s">
        <v>23</v>
      </c>
      <c r="AB5" s="614" t="s">
        <v>24</v>
      </c>
      <c r="AC5" s="614" t="s">
        <v>25</v>
      </c>
      <c r="AD5" s="614" t="s">
        <v>26</v>
      </c>
      <c r="AE5" s="614" t="s">
        <v>27</v>
      </c>
      <c r="AF5" s="614" t="s">
        <v>28</v>
      </c>
      <c r="AG5" s="614" t="s">
        <v>29</v>
      </c>
      <c r="AH5" s="614" t="s">
        <v>30</v>
      </c>
      <c r="AI5" s="614" t="s">
        <v>31</v>
      </c>
      <c r="AJ5" s="1618" t="s">
        <v>273</v>
      </c>
      <c r="AK5" s="1619"/>
    </row>
    <row r="6" spans="2:37" ht="21.75" customHeight="1" thickBot="1">
      <c r="B6" s="615" t="s">
        <v>51</v>
      </c>
      <c r="C6" s="616"/>
      <c r="D6" s="617" t="s">
        <v>551</v>
      </c>
      <c r="E6" s="618" t="s">
        <v>551</v>
      </c>
      <c r="F6" s="619" t="s">
        <v>552</v>
      </c>
      <c r="G6" s="618" t="s">
        <v>551</v>
      </c>
      <c r="H6" s="618" t="s">
        <v>551</v>
      </c>
      <c r="I6" s="618" t="s">
        <v>553</v>
      </c>
      <c r="J6" s="618" t="s">
        <v>553</v>
      </c>
      <c r="K6" s="618" t="s">
        <v>553</v>
      </c>
      <c r="L6" s="618" t="s">
        <v>553</v>
      </c>
      <c r="M6" s="618" t="s">
        <v>553</v>
      </c>
      <c r="N6" s="618" t="s">
        <v>553</v>
      </c>
      <c r="O6" s="618" t="s">
        <v>553</v>
      </c>
      <c r="P6" s="618" t="s">
        <v>553</v>
      </c>
      <c r="Q6" s="618" t="s">
        <v>553</v>
      </c>
      <c r="R6" s="618" t="s">
        <v>553</v>
      </c>
      <c r="S6" s="618" t="s">
        <v>553</v>
      </c>
      <c r="T6" s="618" t="s">
        <v>553</v>
      </c>
      <c r="U6" s="618" t="s">
        <v>553</v>
      </c>
      <c r="V6" s="618" t="s">
        <v>553</v>
      </c>
      <c r="W6" s="618" t="s">
        <v>553</v>
      </c>
      <c r="X6" s="618" t="s">
        <v>553</v>
      </c>
      <c r="Y6" s="618" t="s">
        <v>553</v>
      </c>
      <c r="Z6" s="618" t="s">
        <v>553</v>
      </c>
      <c r="AA6" s="618" t="s">
        <v>553</v>
      </c>
      <c r="AB6" s="618" t="s">
        <v>553</v>
      </c>
      <c r="AC6" s="618" t="s">
        <v>553</v>
      </c>
      <c r="AD6" s="618" t="s">
        <v>553</v>
      </c>
      <c r="AE6" s="618" t="s">
        <v>553</v>
      </c>
      <c r="AF6" s="618" t="s">
        <v>553</v>
      </c>
      <c r="AG6" s="618" t="s">
        <v>553</v>
      </c>
      <c r="AH6" s="618" t="s">
        <v>553</v>
      </c>
      <c r="AI6" s="620" t="s">
        <v>553</v>
      </c>
      <c r="AJ6" s="615"/>
      <c r="AK6" s="616"/>
    </row>
    <row r="7" spans="2:37" ht="21.75" customHeight="1" thickBot="1">
      <c r="B7" s="615" t="s">
        <v>52</v>
      </c>
      <c r="C7" s="616"/>
      <c r="D7" s="621" t="s">
        <v>552</v>
      </c>
      <c r="E7" s="621" t="s">
        <v>554</v>
      </c>
      <c r="F7" s="621" t="s">
        <v>552</v>
      </c>
      <c r="G7" s="621" t="s">
        <v>554</v>
      </c>
      <c r="H7" s="621" t="s">
        <v>554</v>
      </c>
      <c r="I7" s="621" t="s">
        <v>554</v>
      </c>
      <c r="J7" s="621" t="s">
        <v>554</v>
      </c>
      <c r="K7" s="621" t="s">
        <v>554</v>
      </c>
      <c r="L7" s="621" t="s">
        <v>554</v>
      </c>
      <c r="M7" s="621" t="s">
        <v>554</v>
      </c>
      <c r="N7" s="621" t="s">
        <v>554</v>
      </c>
      <c r="O7" s="621" t="s">
        <v>554</v>
      </c>
      <c r="P7" s="621" t="s">
        <v>554</v>
      </c>
      <c r="Q7" s="621" t="s">
        <v>554</v>
      </c>
      <c r="R7" s="621" t="s">
        <v>554</v>
      </c>
      <c r="S7" s="621" t="s">
        <v>554</v>
      </c>
      <c r="T7" s="621" t="s">
        <v>554</v>
      </c>
      <c r="U7" s="621" t="s">
        <v>554</v>
      </c>
      <c r="V7" s="621" t="s">
        <v>554</v>
      </c>
      <c r="W7" s="621" t="s">
        <v>554</v>
      </c>
      <c r="X7" s="621" t="s">
        <v>554</v>
      </c>
      <c r="Y7" s="621" t="s">
        <v>554</v>
      </c>
      <c r="Z7" s="621" t="s">
        <v>554</v>
      </c>
      <c r="AA7" s="621" t="s">
        <v>554</v>
      </c>
      <c r="AB7" s="621" t="s">
        <v>554</v>
      </c>
      <c r="AC7" s="621" t="s">
        <v>554</v>
      </c>
      <c r="AD7" s="621" t="s">
        <v>554</v>
      </c>
      <c r="AE7" s="621" t="s">
        <v>554</v>
      </c>
      <c r="AF7" s="621" t="s">
        <v>554</v>
      </c>
      <c r="AG7" s="621" t="s">
        <v>554</v>
      </c>
      <c r="AH7" s="621" t="s">
        <v>555</v>
      </c>
      <c r="AI7" s="621" t="s">
        <v>554</v>
      </c>
      <c r="AJ7" s="622"/>
      <c r="AK7" s="623"/>
    </row>
    <row r="8" spans="2:37" ht="21.75" customHeight="1">
      <c r="B8" s="624" t="s">
        <v>53</v>
      </c>
      <c r="C8" s="625"/>
      <c r="D8" s="626"/>
      <c r="E8" s="627"/>
      <c r="F8" s="627"/>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4"/>
      <c r="AK8" s="629"/>
    </row>
    <row r="9" spans="2:37" ht="21.75" customHeight="1">
      <c r="B9" s="630" t="s">
        <v>54</v>
      </c>
      <c r="C9" s="631"/>
      <c r="D9" s="632">
        <f>SUM(D10:D12)</f>
        <v>0</v>
      </c>
      <c r="E9" s="633">
        <f>SUM(E10:E12)</f>
        <v>0</v>
      </c>
      <c r="F9" s="633">
        <f aca="true" t="shared" si="0" ref="F9:F15">SUM(D9:E9)</f>
        <v>0</v>
      </c>
      <c r="G9" s="633">
        <f>SUM(G10:G12)</f>
        <v>0</v>
      </c>
      <c r="H9" s="633">
        <f>SUM(H10:H12)</f>
        <v>0</v>
      </c>
      <c r="I9" s="633">
        <f>SUM(I10:I12)</f>
        <v>0</v>
      </c>
      <c r="J9" s="633">
        <f aca="true" t="shared" si="1" ref="J9:AI9">SUM(J10:J12)</f>
        <v>0</v>
      </c>
      <c r="K9" s="633">
        <f t="shared" si="1"/>
        <v>0</v>
      </c>
      <c r="L9" s="633">
        <f t="shared" si="1"/>
        <v>0</v>
      </c>
      <c r="M9" s="633">
        <f t="shared" si="1"/>
        <v>0</v>
      </c>
      <c r="N9" s="633">
        <f t="shared" si="1"/>
        <v>0</v>
      </c>
      <c r="O9" s="633">
        <f t="shared" si="1"/>
        <v>0</v>
      </c>
      <c r="P9" s="633">
        <f t="shared" si="1"/>
        <v>0</v>
      </c>
      <c r="Q9" s="633">
        <f t="shared" si="1"/>
        <v>0</v>
      </c>
      <c r="R9" s="633">
        <f t="shared" si="1"/>
        <v>0</v>
      </c>
      <c r="S9" s="633">
        <f t="shared" si="1"/>
        <v>0</v>
      </c>
      <c r="T9" s="633">
        <f t="shared" si="1"/>
        <v>0</v>
      </c>
      <c r="U9" s="633">
        <f t="shared" si="1"/>
        <v>0</v>
      </c>
      <c r="V9" s="633">
        <f t="shared" si="1"/>
        <v>0</v>
      </c>
      <c r="W9" s="633">
        <f t="shared" si="1"/>
        <v>0</v>
      </c>
      <c r="X9" s="633">
        <f t="shared" si="1"/>
        <v>0</v>
      </c>
      <c r="Y9" s="633">
        <f t="shared" si="1"/>
        <v>0</v>
      </c>
      <c r="Z9" s="633">
        <f t="shared" si="1"/>
        <v>0</v>
      </c>
      <c r="AA9" s="633">
        <f t="shared" si="1"/>
        <v>0</v>
      </c>
      <c r="AB9" s="633">
        <f t="shared" si="1"/>
        <v>0</v>
      </c>
      <c r="AC9" s="633">
        <f t="shared" si="1"/>
        <v>0</v>
      </c>
      <c r="AD9" s="633">
        <f t="shared" si="1"/>
        <v>0</v>
      </c>
      <c r="AE9" s="633">
        <f t="shared" si="1"/>
        <v>0</v>
      </c>
      <c r="AF9" s="633">
        <f t="shared" si="1"/>
        <v>0</v>
      </c>
      <c r="AG9" s="633">
        <f t="shared" si="1"/>
        <v>0</v>
      </c>
      <c r="AH9" s="633">
        <f t="shared" si="1"/>
        <v>0</v>
      </c>
      <c r="AI9" s="633">
        <f t="shared" si="1"/>
        <v>0</v>
      </c>
      <c r="AJ9" s="630"/>
      <c r="AK9" s="634"/>
    </row>
    <row r="10" spans="2:37" ht="43.5" customHeight="1">
      <c r="B10" s="635"/>
      <c r="C10" s="636" t="s">
        <v>55</v>
      </c>
      <c r="D10" s="637">
        <v>0</v>
      </c>
      <c r="E10" s="638"/>
      <c r="F10" s="638">
        <f t="shared" si="0"/>
        <v>0</v>
      </c>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1613" t="s">
        <v>18</v>
      </c>
      <c r="AK10" s="1614"/>
    </row>
    <row r="11" spans="2:37" ht="21.75" customHeight="1">
      <c r="B11" s="635"/>
      <c r="C11" s="639" t="s">
        <v>56</v>
      </c>
      <c r="D11" s="637">
        <v>0</v>
      </c>
      <c r="E11" s="638"/>
      <c r="F11" s="638">
        <f t="shared" si="0"/>
        <v>0</v>
      </c>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1613" t="s">
        <v>18</v>
      </c>
      <c r="AK11" s="1614"/>
    </row>
    <row r="12" spans="2:37" ht="21.75" customHeight="1">
      <c r="B12" s="635"/>
      <c r="C12" s="639" t="s">
        <v>57</v>
      </c>
      <c r="D12" s="637">
        <v>0</v>
      </c>
      <c r="E12" s="638"/>
      <c r="F12" s="638">
        <f t="shared" si="0"/>
        <v>0</v>
      </c>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1613" t="s">
        <v>18</v>
      </c>
      <c r="AK12" s="1614"/>
    </row>
    <row r="13" spans="2:37" ht="21.75" customHeight="1">
      <c r="B13" s="1611" t="s">
        <v>19</v>
      </c>
      <c r="C13" s="1612"/>
      <c r="D13" s="640">
        <v>0</v>
      </c>
      <c r="E13" s="641"/>
      <c r="F13" s="638">
        <f t="shared" si="0"/>
        <v>0</v>
      </c>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1613" t="s">
        <v>18</v>
      </c>
      <c r="AK13" s="1614"/>
    </row>
    <row r="14" spans="2:37" ht="21.75" customHeight="1" thickBot="1">
      <c r="B14" s="642" t="s">
        <v>178</v>
      </c>
      <c r="C14" s="643"/>
      <c r="D14" s="644"/>
      <c r="E14" s="645"/>
      <c r="F14" s="645">
        <f t="shared" si="0"/>
        <v>0</v>
      </c>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6"/>
      <c r="AK14" s="643"/>
    </row>
    <row r="15" spans="2:37" ht="21.75" customHeight="1" thickBot="1">
      <c r="B15" s="647" t="s">
        <v>58</v>
      </c>
      <c r="C15" s="648"/>
      <c r="D15" s="649">
        <f aca="true" t="shared" si="2" ref="D15:AI15">D9+D13+D14</f>
        <v>0</v>
      </c>
      <c r="E15" s="650">
        <f>E9+E13+E14</f>
        <v>0</v>
      </c>
      <c r="F15" s="650">
        <f t="shared" si="0"/>
        <v>0</v>
      </c>
      <c r="G15" s="650">
        <f t="shared" si="2"/>
        <v>0</v>
      </c>
      <c r="H15" s="650">
        <f t="shared" si="2"/>
        <v>0</v>
      </c>
      <c r="I15" s="650">
        <f t="shared" si="2"/>
        <v>0</v>
      </c>
      <c r="J15" s="650">
        <f t="shared" si="2"/>
        <v>0</v>
      </c>
      <c r="K15" s="650">
        <f t="shared" si="2"/>
        <v>0</v>
      </c>
      <c r="L15" s="650">
        <f t="shared" si="2"/>
        <v>0</v>
      </c>
      <c r="M15" s="650">
        <f t="shared" si="2"/>
        <v>0</v>
      </c>
      <c r="N15" s="650">
        <f t="shared" si="2"/>
        <v>0</v>
      </c>
      <c r="O15" s="650">
        <f t="shared" si="2"/>
        <v>0</v>
      </c>
      <c r="P15" s="650">
        <f t="shared" si="2"/>
        <v>0</v>
      </c>
      <c r="Q15" s="650">
        <f t="shared" si="2"/>
        <v>0</v>
      </c>
      <c r="R15" s="650">
        <f t="shared" si="2"/>
        <v>0</v>
      </c>
      <c r="S15" s="650">
        <f t="shared" si="2"/>
        <v>0</v>
      </c>
      <c r="T15" s="650">
        <f t="shared" si="2"/>
        <v>0</v>
      </c>
      <c r="U15" s="650">
        <f t="shared" si="2"/>
        <v>0</v>
      </c>
      <c r="V15" s="650">
        <f t="shared" si="2"/>
        <v>0</v>
      </c>
      <c r="W15" s="650">
        <f t="shared" si="2"/>
        <v>0</v>
      </c>
      <c r="X15" s="650">
        <f t="shared" si="2"/>
        <v>0</v>
      </c>
      <c r="Y15" s="650">
        <f t="shared" si="2"/>
        <v>0</v>
      </c>
      <c r="Z15" s="650">
        <f t="shared" si="2"/>
        <v>0</v>
      </c>
      <c r="AA15" s="650">
        <f t="shared" si="2"/>
        <v>0</v>
      </c>
      <c r="AB15" s="650">
        <f t="shared" si="2"/>
        <v>0</v>
      </c>
      <c r="AC15" s="650">
        <f t="shared" si="2"/>
        <v>0</v>
      </c>
      <c r="AD15" s="650">
        <f t="shared" si="2"/>
        <v>0</v>
      </c>
      <c r="AE15" s="650">
        <f t="shared" si="2"/>
        <v>0</v>
      </c>
      <c r="AF15" s="650">
        <f t="shared" si="2"/>
        <v>0</v>
      </c>
      <c r="AG15" s="650">
        <f t="shared" si="2"/>
        <v>0</v>
      </c>
      <c r="AH15" s="650">
        <f t="shared" si="2"/>
        <v>0</v>
      </c>
      <c r="AI15" s="651">
        <f t="shared" si="2"/>
        <v>0</v>
      </c>
      <c r="AJ15" s="647"/>
      <c r="AK15" s="648"/>
    </row>
    <row r="16" spans="2:37" ht="21.75" customHeight="1">
      <c r="B16" s="624" t="s">
        <v>59</v>
      </c>
      <c r="C16" s="625"/>
      <c r="D16" s="652"/>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24"/>
      <c r="AK16" s="625"/>
    </row>
    <row r="17" spans="2:37" ht="21.75" customHeight="1">
      <c r="B17" s="654" t="s">
        <v>60</v>
      </c>
      <c r="C17" s="655"/>
      <c r="D17" s="656">
        <f>SUM(D18:D21)</f>
        <v>0</v>
      </c>
      <c r="E17" s="657">
        <f>SUM(E18:E21)</f>
        <v>0</v>
      </c>
      <c r="F17" s="657">
        <f aca="true" t="shared" si="3" ref="F17:F23">SUM(D17:E17)</f>
        <v>0</v>
      </c>
      <c r="G17" s="657">
        <f>SUM(G18:G21)</f>
        <v>0</v>
      </c>
      <c r="H17" s="657">
        <f>SUM(H18:H21)</f>
        <v>0</v>
      </c>
      <c r="I17" s="657">
        <f>SUM(I18:I21)</f>
        <v>0</v>
      </c>
      <c r="J17" s="657">
        <f aca="true" t="shared" si="4" ref="J17:AI17">SUM(J18:J21)</f>
        <v>0</v>
      </c>
      <c r="K17" s="657">
        <f t="shared" si="4"/>
        <v>0</v>
      </c>
      <c r="L17" s="657">
        <f t="shared" si="4"/>
        <v>0</v>
      </c>
      <c r="M17" s="657">
        <f t="shared" si="4"/>
        <v>0</v>
      </c>
      <c r="N17" s="657">
        <f t="shared" si="4"/>
        <v>0</v>
      </c>
      <c r="O17" s="657">
        <f t="shared" si="4"/>
        <v>0</v>
      </c>
      <c r="P17" s="657">
        <f t="shared" si="4"/>
        <v>0</v>
      </c>
      <c r="Q17" s="657">
        <f t="shared" si="4"/>
        <v>0</v>
      </c>
      <c r="R17" s="657">
        <f t="shared" si="4"/>
        <v>0</v>
      </c>
      <c r="S17" s="657">
        <f t="shared" si="4"/>
        <v>0</v>
      </c>
      <c r="T17" s="657">
        <f t="shared" si="4"/>
        <v>0</v>
      </c>
      <c r="U17" s="657">
        <f t="shared" si="4"/>
        <v>0</v>
      </c>
      <c r="V17" s="657">
        <f t="shared" si="4"/>
        <v>0</v>
      </c>
      <c r="W17" s="657">
        <f t="shared" si="4"/>
        <v>0</v>
      </c>
      <c r="X17" s="657">
        <f t="shared" si="4"/>
        <v>0</v>
      </c>
      <c r="Y17" s="657">
        <f t="shared" si="4"/>
        <v>0</v>
      </c>
      <c r="Z17" s="657">
        <f t="shared" si="4"/>
        <v>0</v>
      </c>
      <c r="AA17" s="657">
        <f t="shared" si="4"/>
        <v>0</v>
      </c>
      <c r="AB17" s="657">
        <f t="shared" si="4"/>
        <v>0</v>
      </c>
      <c r="AC17" s="657">
        <f t="shared" si="4"/>
        <v>0</v>
      </c>
      <c r="AD17" s="657">
        <f t="shared" si="4"/>
        <v>0</v>
      </c>
      <c r="AE17" s="657">
        <f t="shared" si="4"/>
        <v>0</v>
      </c>
      <c r="AF17" s="657">
        <f t="shared" si="4"/>
        <v>0</v>
      </c>
      <c r="AG17" s="657">
        <f t="shared" si="4"/>
        <v>0</v>
      </c>
      <c r="AH17" s="657">
        <f t="shared" si="4"/>
        <v>0</v>
      </c>
      <c r="AI17" s="657">
        <f t="shared" si="4"/>
        <v>0</v>
      </c>
      <c r="AJ17" s="654"/>
      <c r="AK17" s="655"/>
    </row>
    <row r="18" spans="2:37" ht="21.75" customHeight="1">
      <c r="B18" s="635"/>
      <c r="C18" s="639" t="s">
        <v>62</v>
      </c>
      <c r="D18" s="637"/>
      <c r="E18" s="638"/>
      <c r="F18" s="638">
        <f t="shared" si="3"/>
        <v>0</v>
      </c>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5" t="s">
        <v>279</v>
      </c>
      <c r="AK18" s="658"/>
    </row>
    <row r="19" spans="2:37" ht="21.75" customHeight="1">
      <c r="B19" s="635"/>
      <c r="C19" s="639" t="s">
        <v>63</v>
      </c>
      <c r="D19" s="637"/>
      <c r="E19" s="638"/>
      <c r="F19" s="638">
        <f t="shared" si="3"/>
        <v>0</v>
      </c>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5"/>
      <c r="AK19" s="658"/>
    </row>
    <row r="20" spans="2:37" ht="21.75" customHeight="1">
      <c r="B20" s="635"/>
      <c r="C20" s="639" t="s">
        <v>64</v>
      </c>
      <c r="D20" s="637"/>
      <c r="E20" s="638"/>
      <c r="F20" s="638">
        <f t="shared" si="3"/>
        <v>0</v>
      </c>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5"/>
      <c r="AK20" s="659"/>
    </row>
    <row r="21" spans="2:37" ht="21.75" customHeight="1">
      <c r="B21" s="635"/>
      <c r="C21" s="639" t="s">
        <v>178</v>
      </c>
      <c r="D21" s="637"/>
      <c r="E21" s="638"/>
      <c r="F21" s="638">
        <f t="shared" si="3"/>
        <v>0</v>
      </c>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5"/>
      <c r="AK21" s="660"/>
    </row>
    <row r="22" spans="2:37" ht="21.75" customHeight="1">
      <c r="B22" s="630" t="s">
        <v>65</v>
      </c>
      <c r="C22" s="631"/>
      <c r="D22" s="661">
        <f>SUM(D23:D29)</f>
        <v>0</v>
      </c>
      <c r="E22" s="662">
        <f>SUM(E23:E29)</f>
        <v>0</v>
      </c>
      <c r="F22" s="662">
        <f t="shared" si="3"/>
        <v>0</v>
      </c>
      <c r="G22" s="662">
        <f aca="true" t="shared" si="5" ref="G22:AI22">SUM(G23:G29)</f>
        <v>0</v>
      </c>
      <c r="H22" s="662">
        <f t="shared" si="5"/>
        <v>0</v>
      </c>
      <c r="I22" s="662">
        <f t="shared" si="5"/>
        <v>0</v>
      </c>
      <c r="J22" s="662">
        <f t="shared" si="5"/>
        <v>0</v>
      </c>
      <c r="K22" s="662">
        <f t="shared" si="5"/>
        <v>0</v>
      </c>
      <c r="L22" s="662">
        <f t="shared" si="5"/>
        <v>0</v>
      </c>
      <c r="M22" s="662">
        <f t="shared" si="5"/>
        <v>0</v>
      </c>
      <c r="N22" s="662">
        <f t="shared" si="5"/>
        <v>0</v>
      </c>
      <c r="O22" s="662">
        <f t="shared" si="5"/>
        <v>0</v>
      </c>
      <c r="P22" s="662">
        <f t="shared" si="5"/>
        <v>0</v>
      </c>
      <c r="Q22" s="662">
        <f t="shared" si="5"/>
        <v>0</v>
      </c>
      <c r="R22" s="662">
        <f t="shared" si="5"/>
        <v>0</v>
      </c>
      <c r="S22" s="662">
        <f t="shared" si="5"/>
        <v>0</v>
      </c>
      <c r="T22" s="662">
        <f t="shared" si="5"/>
        <v>0</v>
      </c>
      <c r="U22" s="662">
        <f t="shared" si="5"/>
        <v>0</v>
      </c>
      <c r="V22" s="662">
        <f t="shared" si="5"/>
        <v>0</v>
      </c>
      <c r="W22" s="662">
        <f t="shared" si="5"/>
        <v>0</v>
      </c>
      <c r="X22" s="662">
        <f t="shared" si="5"/>
        <v>0</v>
      </c>
      <c r="Y22" s="662">
        <f t="shared" si="5"/>
        <v>0</v>
      </c>
      <c r="Z22" s="662">
        <f t="shared" si="5"/>
        <v>0</v>
      </c>
      <c r="AA22" s="662">
        <f t="shared" si="5"/>
        <v>0</v>
      </c>
      <c r="AB22" s="662">
        <f t="shared" si="5"/>
        <v>0</v>
      </c>
      <c r="AC22" s="662">
        <f t="shared" si="5"/>
        <v>0</v>
      </c>
      <c r="AD22" s="662">
        <f t="shared" si="5"/>
        <v>0</v>
      </c>
      <c r="AE22" s="662">
        <f t="shared" si="5"/>
        <v>0</v>
      </c>
      <c r="AF22" s="662">
        <f t="shared" si="5"/>
        <v>0</v>
      </c>
      <c r="AG22" s="662">
        <f t="shared" si="5"/>
        <v>0</v>
      </c>
      <c r="AH22" s="662">
        <f t="shared" si="5"/>
        <v>0</v>
      </c>
      <c r="AI22" s="662">
        <f t="shared" si="5"/>
        <v>0</v>
      </c>
      <c r="AJ22" s="630"/>
      <c r="AK22" s="663"/>
    </row>
    <row r="23" spans="2:37" ht="21.75" customHeight="1">
      <c r="B23" s="635"/>
      <c r="C23" s="639" t="s">
        <v>66</v>
      </c>
      <c r="D23" s="637"/>
      <c r="E23" s="638"/>
      <c r="F23" s="638">
        <f t="shared" si="3"/>
        <v>0</v>
      </c>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296" t="s">
        <v>61</v>
      </c>
      <c r="AK23" s="664"/>
    </row>
    <row r="24" spans="2:37" ht="21.75" customHeight="1">
      <c r="B24" s="635"/>
      <c r="C24" s="639" t="s">
        <v>67</v>
      </c>
      <c r="D24" s="637"/>
      <c r="E24" s="638"/>
      <c r="F24" s="638">
        <f aca="true" t="shared" si="6" ref="F24:F29">SUM(D24:E24)</f>
        <v>0</v>
      </c>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35"/>
      <c r="AK24" s="660"/>
    </row>
    <row r="25" spans="2:37" ht="21.75" customHeight="1">
      <c r="B25" s="635"/>
      <c r="C25" s="639" t="s">
        <v>68</v>
      </c>
      <c r="D25" s="637"/>
      <c r="E25" s="638"/>
      <c r="F25" s="638">
        <f t="shared" si="6"/>
        <v>0</v>
      </c>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5"/>
      <c r="AK25" s="660"/>
    </row>
    <row r="26" spans="2:37" ht="21.75" customHeight="1">
      <c r="B26" s="635"/>
      <c r="C26" s="639" t="s">
        <v>70</v>
      </c>
      <c r="D26" s="637"/>
      <c r="E26" s="638"/>
      <c r="F26" s="638">
        <f t="shared" si="6"/>
        <v>0</v>
      </c>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65"/>
      <c r="AK26" s="639"/>
    </row>
    <row r="27" spans="2:37" ht="21.75" customHeight="1">
      <c r="B27" s="635"/>
      <c r="C27" s="639" t="s">
        <v>71</v>
      </c>
      <c r="D27" s="637"/>
      <c r="E27" s="638"/>
      <c r="F27" s="638">
        <f t="shared" si="6"/>
        <v>0</v>
      </c>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65"/>
      <c r="AK27" s="639"/>
    </row>
    <row r="28" spans="2:37" ht="21.75" customHeight="1">
      <c r="B28" s="635"/>
      <c r="C28" s="639" t="s">
        <v>72</v>
      </c>
      <c r="D28" s="637"/>
      <c r="E28" s="638"/>
      <c r="F28" s="638">
        <f t="shared" si="6"/>
        <v>0</v>
      </c>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c r="AH28" s="638"/>
      <c r="AI28" s="638"/>
      <c r="AJ28" s="635"/>
      <c r="AK28" s="639"/>
    </row>
    <row r="29" spans="2:37" ht="21.75" customHeight="1">
      <c r="B29" s="635"/>
      <c r="C29" s="639" t="s">
        <v>178</v>
      </c>
      <c r="D29" s="637"/>
      <c r="E29" s="638"/>
      <c r="F29" s="638">
        <f t="shared" si="6"/>
        <v>0</v>
      </c>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5"/>
      <c r="AK29" s="639"/>
    </row>
    <row r="30" spans="2:37" ht="21.75" customHeight="1">
      <c r="B30" s="630" t="s">
        <v>73</v>
      </c>
      <c r="C30" s="631"/>
      <c r="D30" s="661">
        <f>SUM(D31:D39)</f>
        <v>0</v>
      </c>
      <c r="E30" s="662">
        <f>SUM(E31:E39)</f>
        <v>0</v>
      </c>
      <c r="F30" s="662">
        <f>SUM(D30:E30)</f>
        <v>0</v>
      </c>
      <c r="G30" s="662">
        <f>SUM(G31:G39)</f>
        <v>0</v>
      </c>
      <c r="H30" s="662">
        <f>SUM(H31:H39)</f>
        <v>0</v>
      </c>
      <c r="I30" s="662">
        <f>SUM(I31:I39)</f>
        <v>0</v>
      </c>
      <c r="J30" s="662">
        <f aca="true" t="shared" si="7" ref="J30:AI30">SUM(J31:J39)</f>
        <v>0</v>
      </c>
      <c r="K30" s="662">
        <f t="shared" si="7"/>
        <v>0</v>
      </c>
      <c r="L30" s="662">
        <f t="shared" si="7"/>
        <v>0</v>
      </c>
      <c r="M30" s="662">
        <f t="shared" si="7"/>
        <v>0</v>
      </c>
      <c r="N30" s="662">
        <f t="shared" si="7"/>
        <v>0</v>
      </c>
      <c r="O30" s="662">
        <f t="shared" si="7"/>
        <v>0</v>
      </c>
      <c r="P30" s="662">
        <f t="shared" si="7"/>
        <v>0</v>
      </c>
      <c r="Q30" s="662">
        <f t="shared" si="7"/>
        <v>0</v>
      </c>
      <c r="R30" s="662">
        <f t="shared" si="7"/>
        <v>0</v>
      </c>
      <c r="S30" s="662">
        <f t="shared" si="7"/>
        <v>0</v>
      </c>
      <c r="T30" s="662">
        <f t="shared" si="7"/>
        <v>0</v>
      </c>
      <c r="U30" s="662">
        <f t="shared" si="7"/>
        <v>0</v>
      </c>
      <c r="V30" s="662">
        <f t="shared" si="7"/>
        <v>0</v>
      </c>
      <c r="W30" s="662">
        <f t="shared" si="7"/>
        <v>0</v>
      </c>
      <c r="X30" s="662">
        <f t="shared" si="7"/>
        <v>0</v>
      </c>
      <c r="Y30" s="662">
        <f t="shared" si="7"/>
        <v>0</v>
      </c>
      <c r="Z30" s="662">
        <f t="shared" si="7"/>
        <v>0</v>
      </c>
      <c r="AA30" s="662">
        <f t="shared" si="7"/>
        <v>0</v>
      </c>
      <c r="AB30" s="662">
        <f t="shared" si="7"/>
        <v>0</v>
      </c>
      <c r="AC30" s="662">
        <f t="shared" si="7"/>
        <v>0</v>
      </c>
      <c r="AD30" s="662">
        <f t="shared" si="7"/>
        <v>0</v>
      </c>
      <c r="AE30" s="662">
        <f t="shared" si="7"/>
        <v>0</v>
      </c>
      <c r="AF30" s="662">
        <f t="shared" si="7"/>
        <v>0</v>
      </c>
      <c r="AG30" s="662">
        <f t="shared" si="7"/>
        <v>0</v>
      </c>
      <c r="AH30" s="662">
        <f t="shared" si="7"/>
        <v>0</v>
      </c>
      <c r="AI30" s="662">
        <f t="shared" si="7"/>
        <v>0</v>
      </c>
      <c r="AJ30" s="630"/>
      <c r="AK30" s="631"/>
    </row>
    <row r="31" spans="2:37" ht="21.75" customHeight="1">
      <c r="B31" s="635"/>
      <c r="C31" s="639" t="s">
        <v>74</v>
      </c>
      <c r="D31" s="637"/>
      <c r="E31" s="638"/>
      <c r="F31" s="638">
        <f>SUM(D31:E31)</f>
        <v>0</v>
      </c>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c r="AG31" s="638"/>
      <c r="AH31" s="638"/>
      <c r="AI31" s="638"/>
      <c r="AJ31" s="1615" t="s">
        <v>20</v>
      </c>
      <c r="AK31" s="1616"/>
    </row>
    <row r="32" spans="2:37" ht="21.75" customHeight="1">
      <c r="B32" s="635"/>
      <c r="C32" s="639" t="s">
        <v>75</v>
      </c>
      <c r="D32" s="637"/>
      <c r="E32" s="638"/>
      <c r="F32" s="638">
        <f aca="true" t="shared" si="8" ref="F32:F39">SUM(D32:E32)</f>
        <v>0</v>
      </c>
      <c r="G32" s="638"/>
      <c r="H32" s="638"/>
      <c r="I32" s="638"/>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c r="AG32" s="638"/>
      <c r="AH32" s="638"/>
      <c r="AI32" s="638"/>
      <c r="AJ32" s="635"/>
      <c r="AK32" s="639"/>
    </row>
    <row r="33" spans="2:37" ht="21.75" customHeight="1">
      <c r="B33" s="635"/>
      <c r="C33" s="639" t="s">
        <v>76</v>
      </c>
      <c r="D33" s="637"/>
      <c r="E33" s="638"/>
      <c r="F33" s="638">
        <f t="shared" si="8"/>
        <v>0</v>
      </c>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5"/>
      <c r="AK33" s="639"/>
    </row>
    <row r="34" spans="2:37" ht="21.75" customHeight="1">
      <c r="B34" s="635"/>
      <c r="C34" s="639" t="s">
        <v>77</v>
      </c>
      <c r="D34" s="637"/>
      <c r="E34" s="638"/>
      <c r="F34" s="638">
        <f t="shared" si="8"/>
        <v>0</v>
      </c>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5"/>
      <c r="AK34" s="639"/>
    </row>
    <row r="35" spans="2:37" ht="21.75" customHeight="1">
      <c r="B35" s="635"/>
      <c r="C35" s="639" t="s">
        <v>78</v>
      </c>
      <c r="D35" s="637"/>
      <c r="E35" s="638"/>
      <c r="F35" s="638">
        <f t="shared" si="8"/>
        <v>0</v>
      </c>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5"/>
      <c r="AK35" s="639"/>
    </row>
    <row r="36" spans="2:37" ht="21.75" customHeight="1">
      <c r="B36" s="635"/>
      <c r="C36" s="639" t="s">
        <v>69</v>
      </c>
      <c r="D36" s="637"/>
      <c r="E36" s="638"/>
      <c r="F36" s="638">
        <f t="shared" si="8"/>
        <v>0</v>
      </c>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5"/>
      <c r="AK36" s="639"/>
    </row>
    <row r="37" spans="2:37" ht="21.75" customHeight="1">
      <c r="B37" s="635"/>
      <c r="C37" s="666" t="s">
        <v>280</v>
      </c>
      <c r="D37" s="637"/>
      <c r="E37" s="638"/>
      <c r="F37" s="638">
        <f>SUM(D37:E37)</f>
        <v>0</v>
      </c>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5"/>
      <c r="AK37" s="639"/>
    </row>
    <row r="38" spans="2:37" ht="21.75" customHeight="1">
      <c r="B38" s="635"/>
      <c r="C38" s="639" t="s">
        <v>21</v>
      </c>
      <c r="D38" s="637"/>
      <c r="E38" s="638"/>
      <c r="F38" s="638">
        <f t="shared" si="8"/>
        <v>0</v>
      </c>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5"/>
      <c r="AK38" s="639"/>
    </row>
    <row r="39" spans="2:37" ht="21.75" customHeight="1">
      <c r="B39" s="635"/>
      <c r="C39" s="639" t="s">
        <v>178</v>
      </c>
      <c r="D39" s="637"/>
      <c r="E39" s="638"/>
      <c r="F39" s="638">
        <f t="shared" si="8"/>
        <v>0</v>
      </c>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5"/>
      <c r="AK39" s="639"/>
    </row>
    <row r="40" spans="2:37" ht="21.75" customHeight="1">
      <c r="B40" s="667" t="s">
        <v>79</v>
      </c>
      <c r="C40" s="631"/>
      <c r="D40" s="661">
        <f>D41</f>
        <v>0</v>
      </c>
      <c r="E40" s="662">
        <f>E41</f>
        <v>0</v>
      </c>
      <c r="F40" s="662">
        <f>SUM(D40:E40)</f>
        <v>0</v>
      </c>
      <c r="G40" s="662">
        <f>G41</f>
        <v>0</v>
      </c>
      <c r="H40" s="662">
        <f>H41</f>
        <v>0</v>
      </c>
      <c r="I40" s="662">
        <f>I41</f>
        <v>0</v>
      </c>
      <c r="J40" s="662">
        <f aca="true" t="shared" si="9" ref="J40:AI40">J41</f>
        <v>0</v>
      </c>
      <c r="K40" s="662">
        <f t="shared" si="9"/>
        <v>0</v>
      </c>
      <c r="L40" s="662">
        <f t="shared" si="9"/>
        <v>0</v>
      </c>
      <c r="M40" s="662">
        <f t="shared" si="9"/>
        <v>0</v>
      </c>
      <c r="N40" s="662">
        <f t="shared" si="9"/>
        <v>0</v>
      </c>
      <c r="O40" s="662">
        <f t="shared" si="9"/>
        <v>0</v>
      </c>
      <c r="P40" s="662">
        <f t="shared" si="9"/>
        <v>0</v>
      </c>
      <c r="Q40" s="662">
        <f t="shared" si="9"/>
        <v>0</v>
      </c>
      <c r="R40" s="662">
        <f t="shared" si="9"/>
        <v>0</v>
      </c>
      <c r="S40" s="662">
        <f t="shared" si="9"/>
        <v>0</v>
      </c>
      <c r="T40" s="662">
        <f t="shared" si="9"/>
        <v>0</v>
      </c>
      <c r="U40" s="662">
        <f t="shared" si="9"/>
        <v>0</v>
      </c>
      <c r="V40" s="662">
        <f t="shared" si="9"/>
        <v>0</v>
      </c>
      <c r="W40" s="662">
        <f t="shared" si="9"/>
        <v>0</v>
      </c>
      <c r="X40" s="662">
        <f t="shared" si="9"/>
        <v>0</v>
      </c>
      <c r="Y40" s="662">
        <f t="shared" si="9"/>
        <v>0</v>
      </c>
      <c r="Z40" s="662">
        <f t="shared" si="9"/>
        <v>0</v>
      </c>
      <c r="AA40" s="662">
        <f t="shared" si="9"/>
        <v>0</v>
      </c>
      <c r="AB40" s="662">
        <f t="shared" si="9"/>
        <v>0</v>
      </c>
      <c r="AC40" s="662">
        <f t="shared" si="9"/>
        <v>0</v>
      </c>
      <c r="AD40" s="662">
        <f t="shared" si="9"/>
        <v>0</v>
      </c>
      <c r="AE40" s="662">
        <f t="shared" si="9"/>
        <v>0</v>
      </c>
      <c r="AF40" s="662">
        <f t="shared" si="9"/>
        <v>0</v>
      </c>
      <c r="AG40" s="662">
        <f t="shared" si="9"/>
        <v>0</v>
      </c>
      <c r="AH40" s="662">
        <f t="shared" si="9"/>
        <v>0</v>
      </c>
      <c r="AI40" s="662">
        <f t="shared" si="9"/>
        <v>0</v>
      </c>
      <c r="AJ40" s="668"/>
      <c r="AK40" s="631"/>
    </row>
    <row r="41" spans="2:37" ht="21.75" customHeight="1" thickBot="1">
      <c r="B41" s="635"/>
      <c r="C41" s="639" t="s">
        <v>79</v>
      </c>
      <c r="D41" s="669"/>
      <c r="E41" s="670"/>
      <c r="F41" s="670">
        <f>SUM(D41:E41)</f>
        <v>0</v>
      </c>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65"/>
      <c r="AK41" s="639"/>
    </row>
    <row r="42" spans="2:37" ht="21.75" customHeight="1" thickBot="1">
      <c r="B42" s="647" t="s">
        <v>80</v>
      </c>
      <c r="C42" s="648"/>
      <c r="D42" s="671">
        <f>D17+D22+D30+D40</f>
        <v>0</v>
      </c>
      <c r="E42" s="671">
        <f>E17+E22+E30+E40</f>
        <v>0</v>
      </c>
      <c r="F42" s="671">
        <f>SUM(D42:E42)</f>
        <v>0</v>
      </c>
      <c r="G42" s="671">
        <f aca="true" t="shared" si="10" ref="G42:AI42">G17+G22+G30+G40</f>
        <v>0</v>
      </c>
      <c r="H42" s="671">
        <f t="shared" si="10"/>
        <v>0</v>
      </c>
      <c r="I42" s="671">
        <f t="shared" si="10"/>
        <v>0</v>
      </c>
      <c r="J42" s="671">
        <f t="shared" si="10"/>
        <v>0</v>
      </c>
      <c r="K42" s="671">
        <f t="shared" si="10"/>
        <v>0</v>
      </c>
      <c r="L42" s="671">
        <f t="shared" si="10"/>
        <v>0</v>
      </c>
      <c r="M42" s="671">
        <f t="shared" si="10"/>
        <v>0</v>
      </c>
      <c r="N42" s="671">
        <f t="shared" si="10"/>
        <v>0</v>
      </c>
      <c r="O42" s="671">
        <f t="shared" si="10"/>
        <v>0</v>
      </c>
      <c r="P42" s="671">
        <f t="shared" si="10"/>
        <v>0</v>
      </c>
      <c r="Q42" s="671">
        <f t="shared" si="10"/>
        <v>0</v>
      </c>
      <c r="R42" s="671">
        <f t="shared" si="10"/>
        <v>0</v>
      </c>
      <c r="S42" s="671">
        <f t="shared" si="10"/>
        <v>0</v>
      </c>
      <c r="T42" s="671">
        <f t="shared" si="10"/>
        <v>0</v>
      </c>
      <c r="U42" s="671">
        <f t="shared" si="10"/>
        <v>0</v>
      </c>
      <c r="V42" s="671">
        <f t="shared" si="10"/>
        <v>0</v>
      </c>
      <c r="W42" s="671">
        <f t="shared" si="10"/>
        <v>0</v>
      </c>
      <c r="X42" s="671">
        <f t="shared" si="10"/>
        <v>0</v>
      </c>
      <c r="Y42" s="671">
        <f t="shared" si="10"/>
        <v>0</v>
      </c>
      <c r="Z42" s="671">
        <f t="shared" si="10"/>
        <v>0</v>
      </c>
      <c r="AA42" s="671">
        <f t="shared" si="10"/>
        <v>0</v>
      </c>
      <c r="AB42" s="671">
        <f t="shared" si="10"/>
        <v>0</v>
      </c>
      <c r="AC42" s="671">
        <f t="shared" si="10"/>
        <v>0</v>
      </c>
      <c r="AD42" s="671">
        <f t="shared" si="10"/>
        <v>0</v>
      </c>
      <c r="AE42" s="671">
        <f t="shared" si="10"/>
        <v>0</v>
      </c>
      <c r="AF42" s="671">
        <f t="shared" si="10"/>
        <v>0</v>
      </c>
      <c r="AG42" s="671">
        <f t="shared" si="10"/>
        <v>0</v>
      </c>
      <c r="AH42" s="671">
        <f t="shared" si="10"/>
        <v>0</v>
      </c>
      <c r="AI42" s="671">
        <f t="shared" si="10"/>
        <v>0</v>
      </c>
      <c r="AJ42" s="647"/>
      <c r="AK42" s="648"/>
    </row>
    <row r="43" spans="2:37" ht="21.75" customHeight="1" thickBot="1">
      <c r="B43" s="672" t="s">
        <v>81</v>
      </c>
      <c r="C43" s="673"/>
      <c r="D43" s="674">
        <f aca="true" t="shared" si="11" ref="D43:AI43">D15-D42</f>
        <v>0</v>
      </c>
      <c r="E43" s="674">
        <f t="shared" si="11"/>
        <v>0</v>
      </c>
      <c r="F43" s="674">
        <f t="shared" si="11"/>
        <v>0</v>
      </c>
      <c r="G43" s="674">
        <f t="shared" si="11"/>
        <v>0</v>
      </c>
      <c r="H43" s="674">
        <f t="shared" si="11"/>
        <v>0</v>
      </c>
      <c r="I43" s="674">
        <f t="shared" si="11"/>
        <v>0</v>
      </c>
      <c r="J43" s="674">
        <f t="shared" si="11"/>
        <v>0</v>
      </c>
      <c r="K43" s="674">
        <f t="shared" si="11"/>
        <v>0</v>
      </c>
      <c r="L43" s="674">
        <f t="shared" si="11"/>
        <v>0</v>
      </c>
      <c r="M43" s="674">
        <f t="shared" si="11"/>
        <v>0</v>
      </c>
      <c r="N43" s="674">
        <f t="shared" si="11"/>
        <v>0</v>
      </c>
      <c r="O43" s="674">
        <f t="shared" si="11"/>
        <v>0</v>
      </c>
      <c r="P43" s="674">
        <f t="shared" si="11"/>
        <v>0</v>
      </c>
      <c r="Q43" s="674">
        <f t="shared" si="11"/>
        <v>0</v>
      </c>
      <c r="R43" s="674">
        <f t="shared" si="11"/>
        <v>0</v>
      </c>
      <c r="S43" s="674">
        <f t="shared" si="11"/>
        <v>0</v>
      </c>
      <c r="T43" s="674">
        <f t="shared" si="11"/>
        <v>0</v>
      </c>
      <c r="U43" s="674">
        <f t="shared" si="11"/>
        <v>0</v>
      </c>
      <c r="V43" s="674">
        <f t="shared" si="11"/>
        <v>0</v>
      </c>
      <c r="W43" s="674">
        <f t="shared" si="11"/>
        <v>0</v>
      </c>
      <c r="X43" s="674">
        <f t="shared" si="11"/>
        <v>0</v>
      </c>
      <c r="Y43" s="674">
        <f t="shared" si="11"/>
        <v>0</v>
      </c>
      <c r="Z43" s="674">
        <f t="shared" si="11"/>
        <v>0</v>
      </c>
      <c r="AA43" s="674">
        <f t="shared" si="11"/>
        <v>0</v>
      </c>
      <c r="AB43" s="674">
        <f t="shared" si="11"/>
        <v>0</v>
      </c>
      <c r="AC43" s="674">
        <f t="shared" si="11"/>
        <v>0</v>
      </c>
      <c r="AD43" s="674">
        <f t="shared" si="11"/>
        <v>0</v>
      </c>
      <c r="AE43" s="674">
        <f t="shared" si="11"/>
        <v>0</v>
      </c>
      <c r="AF43" s="674">
        <f t="shared" si="11"/>
        <v>0</v>
      </c>
      <c r="AG43" s="674">
        <f t="shared" si="11"/>
        <v>0</v>
      </c>
      <c r="AH43" s="674">
        <f t="shared" si="11"/>
        <v>0</v>
      </c>
      <c r="AI43" s="674">
        <f t="shared" si="11"/>
        <v>0</v>
      </c>
      <c r="AJ43" s="672"/>
      <c r="AK43" s="673"/>
    </row>
    <row r="44" spans="2:37" ht="21.75" customHeight="1">
      <c r="B44" s="675" t="s">
        <v>82</v>
      </c>
      <c r="C44" s="676"/>
      <c r="D44" s="677"/>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9"/>
      <c r="AJ44" s="675"/>
      <c r="AK44" s="676"/>
    </row>
    <row r="45" spans="2:37" ht="21.75" customHeight="1" thickBot="1">
      <c r="B45" s="680" t="s">
        <v>83</v>
      </c>
      <c r="C45" s="681"/>
      <c r="D45" s="682">
        <f aca="true" t="shared" si="12" ref="D45:AI45">D43-D44</f>
        <v>0</v>
      </c>
      <c r="E45" s="682">
        <f t="shared" si="12"/>
        <v>0</v>
      </c>
      <c r="F45" s="682">
        <f t="shared" si="12"/>
        <v>0</v>
      </c>
      <c r="G45" s="682">
        <f t="shared" si="12"/>
        <v>0</v>
      </c>
      <c r="H45" s="682">
        <f t="shared" si="12"/>
        <v>0</v>
      </c>
      <c r="I45" s="682">
        <f t="shared" si="12"/>
        <v>0</v>
      </c>
      <c r="J45" s="682">
        <f t="shared" si="12"/>
        <v>0</v>
      </c>
      <c r="K45" s="682">
        <f t="shared" si="12"/>
        <v>0</v>
      </c>
      <c r="L45" s="682">
        <f t="shared" si="12"/>
        <v>0</v>
      </c>
      <c r="M45" s="682">
        <f t="shared" si="12"/>
        <v>0</v>
      </c>
      <c r="N45" s="682">
        <f t="shared" si="12"/>
        <v>0</v>
      </c>
      <c r="O45" s="682">
        <f t="shared" si="12"/>
        <v>0</v>
      </c>
      <c r="P45" s="682">
        <f t="shared" si="12"/>
        <v>0</v>
      </c>
      <c r="Q45" s="682">
        <f t="shared" si="12"/>
        <v>0</v>
      </c>
      <c r="R45" s="682">
        <f t="shared" si="12"/>
        <v>0</v>
      </c>
      <c r="S45" s="682">
        <f t="shared" si="12"/>
        <v>0</v>
      </c>
      <c r="T45" s="682">
        <f t="shared" si="12"/>
        <v>0</v>
      </c>
      <c r="U45" s="682">
        <f t="shared" si="12"/>
        <v>0</v>
      </c>
      <c r="V45" s="682">
        <f t="shared" si="12"/>
        <v>0</v>
      </c>
      <c r="W45" s="682">
        <f t="shared" si="12"/>
        <v>0</v>
      </c>
      <c r="X45" s="682">
        <f t="shared" si="12"/>
        <v>0</v>
      </c>
      <c r="Y45" s="682">
        <f t="shared" si="12"/>
        <v>0</v>
      </c>
      <c r="Z45" s="682">
        <f t="shared" si="12"/>
        <v>0</v>
      </c>
      <c r="AA45" s="682">
        <f t="shared" si="12"/>
        <v>0</v>
      </c>
      <c r="AB45" s="682">
        <f t="shared" si="12"/>
        <v>0</v>
      </c>
      <c r="AC45" s="682">
        <f t="shared" si="12"/>
        <v>0</v>
      </c>
      <c r="AD45" s="682">
        <f t="shared" si="12"/>
        <v>0</v>
      </c>
      <c r="AE45" s="682">
        <f t="shared" si="12"/>
        <v>0</v>
      </c>
      <c r="AF45" s="682">
        <f t="shared" si="12"/>
        <v>0</v>
      </c>
      <c r="AG45" s="682">
        <f t="shared" si="12"/>
        <v>0</v>
      </c>
      <c r="AH45" s="682">
        <f t="shared" si="12"/>
        <v>0</v>
      </c>
      <c r="AI45" s="682">
        <f t="shared" si="12"/>
        <v>0</v>
      </c>
      <c r="AJ45" s="680"/>
      <c r="AK45" s="681"/>
    </row>
    <row r="46" spans="2:37" ht="21.75" customHeight="1">
      <c r="B46" s="675" t="s">
        <v>84</v>
      </c>
      <c r="C46" s="676"/>
      <c r="D46" s="677"/>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297" t="s">
        <v>85</v>
      </c>
      <c r="AK46" s="676"/>
    </row>
    <row r="47" spans="2:37" ht="21.75" customHeight="1" thickBot="1">
      <c r="B47" s="672" t="s">
        <v>86</v>
      </c>
      <c r="C47" s="673"/>
      <c r="D47" s="674">
        <f aca="true" t="shared" si="13" ref="D47:AI47">D45-D46</f>
        <v>0</v>
      </c>
      <c r="E47" s="674">
        <f t="shared" si="13"/>
        <v>0</v>
      </c>
      <c r="F47" s="674">
        <f t="shared" si="13"/>
        <v>0</v>
      </c>
      <c r="G47" s="674">
        <f t="shared" si="13"/>
        <v>0</v>
      </c>
      <c r="H47" s="674">
        <f t="shared" si="13"/>
        <v>0</v>
      </c>
      <c r="I47" s="674">
        <f t="shared" si="13"/>
        <v>0</v>
      </c>
      <c r="J47" s="674">
        <f t="shared" si="13"/>
        <v>0</v>
      </c>
      <c r="K47" s="674">
        <f t="shared" si="13"/>
        <v>0</v>
      </c>
      <c r="L47" s="674">
        <f t="shared" si="13"/>
        <v>0</v>
      </c>
      <c r="M47" s="674">
        <f t="shared" si="13"/>
        <v>0</v>
      </c>
      <c r="N47" s="674">
        <f t="shared" si="13"/>
        <v>0</v>
      </c>
      <c r="O47" s="674">
        <f t="shared" si="13"/>
        <v>0</v>
      </c>
      <c r="P47" s="674">
        <f t="shared" si="13"/>
        <v>0</v>
      </c>
      <c r="Q47" s="674">
        <f t="shared" si="13"/>
        <v>0</v>
      </c>
      <c r="R47" s="674">
        <f t="shared" si="13"/>
        <v>0</v>
      </c>
      <c r="S47" s="674">
        <f t="shared" si="13"/>
        <v>0</v>
      </c>
      <c r="T47" s="674">
        <f t="shared" si="13"/>
        <v>0</v>
      </c>
      <c r="U47" s="674">
        <f t="shared" si="13"/>
        <v>0</v>
      </c>
      <c r="V47" s="674">
        <f t="shared" si="13"/>
        <v>0</v>
      </c>
      <c r="W47" s="674">
        <f t="shared" si="13"/>
        <v>0</v>
      </c>
      <c r="X47" s="674">
        <f t="shared" si="13"/>
        <v>0</v>
      </c>
      <c r="Y47" s="674">
        <f t="shared" si="13"/>
        <v>0</v>
      </c>
      <c r="Z47" s="674">
        <f t="shared" si="13"/>
        <v>0</v>
      </c>
      <c r="AA47" s="674">
        <f t="shared" si="13"/>
        <v>0</v>
      </c>
      <c r="AB47" s="674">
        <f t="shared" si="13"/>
        <v>0</v>
      </c>
      <c r="AC47" s="674">
        <f t="shared" si="13"/>
        <v>0</v>
      </c>
      <c r="AD47" s="674">
        <f t="shared" si="13"/>
        <v>0</v>
      </c>
      <c r="AE47" s="674">
        <f t="shared" si="13"/>
        <v>0</v>
      </c>
      <c r="AF47" s="674">
        <f t="shared" si="13"/>
        <v>0</v>
      </c>
      <c r="AG47" s="674">
        <f t="shared" si="13"/>
        <v>0</v>
      </c>
      <c r="AH47" s="674">
        <f t="shared" si="13"/>
        <v>0</v>
      </c>
      <c r="AI47" s="674">
        <f t="shared" si="13"/>
        <v>0</v>
      </c>
      <c r="AJ47" s="672"/>
      <c r="AK47" s="673"/>
    </row>
    <row r="48" spans="2:37" ht="21.75" customHeight="1">
      <c r="B48" s="675" t="s">
        <v>87</v>
      </c>
      <c r="C48" s="676"/>
      <c r="D48" s="677"/>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9"/>
      <c r="AJ48" s="675"/>
      <c r="AK48" s="676"/>
    </row>
    <row r="49" spans="2:37" ht="21.75" customHeight="1" thickBot="1">
      <c r="B49" s="680" t="s">
        <v>88</v>
      </c>
      <c r="C49" s="681"/>
      <c r="D49" s="682">
        <f aca="true" t="shared" si="14" ref="D49:AI49">D43-D46-D48</f>
        <v>0</v>
      </c>
      <c r="E49" s="682">
        <f t="shared" si="14"/>
        <v>0</v>
      </c>
      <c r="F49" s="682">
        <f t="shared" si="14"/>
        <v>0</v>
      </c>
      <c r="G49" s="682">
        <f t="shared" si="14"/>
        <v>0</v>
      </c>
      <c r="H49" s="682">
        <f t="shared" si="14"/>
        <v>0</v>
      </c>
      <c r="I49" s="682">
        <f t="shared" si="14"/>
        <v>0</v>
      </c>
      <c r="J49" s="682">
        <f t="shared" si="14"/>
        <v>0</v>
      </c>
      <c r="K49" s="682">
        <f t="shared" si="14"/>
        <v>0</v>
      </c>
      <c r="L49" s="682">
        <f t="shared" si="14"/>
        <v>0</v>
      </c>
      <c r="M49" s="682">
        <f t="shared" si="14"/>
        <v>0</v>
      </c>
      <c r="N49" s="682">
        <f t="shared" si="14"/>
        <v>0</v>
      </c>
      <c r="O49" s="682">
        <f t="shared" si="14"/>
        <v>0</v>
      </c>
      <c r="P49" s="682">
        <f t="shared" si="14"/>
        <v>0</v>
      </c>
      <c r="Q49" s="682">
        <f t="shared" si="14"/>
        <v>0</v>
      </c>
      <c r="R49" s="682">
        <f t="shared" si="14"/>
        <v>0</v>
      </c>
      <c r="S49" s="682">
        <f t="shared" si="14"/>
        <v>0</v>
      </c>
      <c r="T49" s="682">
        <f t="shared" si="14"/>
        <v>0</v>
      </c>
      <c r="U49" s="682">
        <f t="shared" si="14"/>
        <v>0</v>
      </c>
      <c r="V49" s="682">
        <f t="shared" si="14"/>
        <v>0</v>
      </c>
      <c r="W49" s="682">
        <f t="shared" si="14"/>
        <v>0</v>
      </c>
      <c r="X49" s="682">
        <f t="shared" si="14"/>
        <v>0</v>
      </c>
      <c r="Y49" s="682">
        <f t="shared" si="14"/>
        <v>0</v>
      </c>
      <c r="Z49" s="682">
        <f t="shared" si="14"/>
        <v>0</v>
      </c>
      <c r="AA49" s="682">
        <f t="shared" si="14"/>
        <v>0</v>
      </c>
      <c r="AB49" s="682">
        <f t="shared" si="14"/>
        <v>0</v>
      </c>
      <c r="AC49" s="682">
        <f t="shared" si="14"/>
        <v>0</v>
      </c>
      <c r="AD49" s="682">
        <f t="shared" si="14"/>
        <v>0</v>
      </c>
      <c r="AE49" s="682">
        <f t="shared" si="14"/>
        <v>0</v>
      </c>
      <c r="AF49" s="682">
        <f t="shared" si="14"/>
        <v>0</v>
      </c>
      <c r="AG49" s="682">
        <f t="shared" si="14"/>
        <v>0</v>
      </c>
      <c r="AH49" s="682">
        <f t="shared" si="14"/>
        <v>0</v>
      </c>
      <c r="AI49" s="682">
        <f t="shared" si="14"/>
        <v>0</v>
      </c>
      <c r="AJ49" s="680"/>
      <c r="AK49" s="681"/>
    </row>
    <row r="50" spans="2:37" ht="21.75" customHeight="1">
      <c r="B50" s="675" t="s">
        <v>89</v>
      </c>
      <c r="C50" s="676"/>
      <c r="D50" s="683"/>
      <c r="E50" s="684"/>
      <c r="F50" s="684"/>
      <c r="G50" s="684"/>
      <c r="H50" s="684"/>
      <c r="I50" s="684"/>
      <c r="J50" s="684"/>
      <c r="K50" s="684"/>
      <c r="L50" s="684"/>
      <c r="M50" s="684"/>
      <c r="N50" s="684"/>
      <c r="O50" s="684"/>
      <c r="P50" s="684"/>
      <c r="Q50" s="684"/>
      <c r="R50" s="684"/>
      <c r="S50" s="684"/>
      <c r="T50" s="684"/>
      <c r="U50" s="684"/>
      <c r="V50" s="684"/>
      <c r="W50" s="684"/>
      <c r="X50" s="684"/>
      <c r="Y50" s="684"/>
      <c r="Z50" s="684"/>
      <c r="AA50" s="684"/>
      <c r="AB50" s="684"/>
      <c r="AC50" s="684"/>
      <c r="AD50" s="684"/>
      <c r="AE50" s="684"/>
      <c r="AF50" s="684"/>
      <c r="AG50" s="684"/>
      <c r="AH50" s="684"/>
      <c r="AI50" s="684"/>
      <c r="AJ50" s="675"/>
      <c r="AK50" s="676"/>
    </row>
    <row r="51" spans="2:37" ht="21.75" customHeight="1" thickBot="1">
      <c r="B51" s="680" t="s">
        <v>90</v>
      </c>
      <c r="C51" s="681"/>
      <c r="D51" s="682">
        <f aca="true" t="shared" si="15" ref="D51:AI51">D50+D49</f>
        <v>0</v>
      </c>
      <c r="E51" s="685">
        <f t="shared" si="15"/>
        <v>0</v>
      </c>
      <c r="F51" s="685">
        <f t="shared" si="15"/>
        <v>0</v>
      </c>
      <c r="G51" s="685">
        <f t="shared" si="15"/>
        <v>0</v>
      </c>
      <c r="H51" s="685">
        <f t="shared" si="15"/>
        <v>0</v>
      </c>
      <c r="I51" s="685">
        <f t="shared" si="15"/>
        <v>0</v>
      </c>
      <c r="J51" s="685">
        <f t="shared" si="15"/>
        <v>0</v>
      </c>
      <c r="K51" s="685">
        <f t="shared" si="15"/>
        <v>0</v>
      </c>
      <c r="L51" s="685">
        <f t="shared" si="15"/>
        <v>0</v>
      </c>
      <c r="M51" s="685">
        <f t="shared" si="15"/>
        <v>0</v>
      </c>
      <c r="N51" s="685">
        <f t="shared" si="15"/>
        <v>0</v>
      </c>
      <c r="O51" s="685">
        <f t="shared" si="15"/>
        <v>0</v>
      </c>
      <c r="P51" s="685">
        <f t="shared" si="15"/>
        <v>0</v>
      </c>
      <c r="Q51" s="685">
        <f t="shared" si="15"/>
        <v>0</v>
      </c>
      <c r="R51" s="685">
        <f t="shared" si="15"/>
        <v>0</v>
      </c>
      <c r="S51" s="685">
        <f t="shared" si="15"/>
        <v>0</v>
      </c>
      <c r="T51" s="685">
        <f t="shared" si="15"/>
        <v>0</v>
      </c>
      <c r="U51" s="685">
        <f t="shared" si="15"/>
        <v>0</v>
      </c>
      <c r="V51" s="685">
        <f t="shared" si="15"/>
        <v>0</v>
      </c>
      <c r="W51" s="685">
        <f t="shared" si="15"/>
        <v>0</v>
      </c>
      <c r="X51" s="685">
        <f t="shared" si="15"/>
        <v>0</v>
      </c>
      <c r="Y51" s="685">
        <f t="shared" si="15"/>
        <v>0</v>
      </c>
      <c r="Z51" s="685">
        <f t="shared" si="15"/>
        <v>0</v>
      </c>
      <c r="AA51" s="685">
        <f t="shared" si="15"/>
        <v>0</v>
      </c>
      <c r="AB51" s="685">
        <f t="shared" si="15"/>
        <v>0</v>
      </c>
      <c r="AC51" s="685">
        <f t="shared" si="15"/>
        <v>0</v>
      </c>
      <c r="AD51" s="685">
        <f t="shared" si="15"/>
        <v>0</v>
      </c>
      <c r="AE51" s="685">
        <f t="shared" si="15"/>
        <v>0</v>
      </c>
      <c r="AF51" s="685">
        <f t="shared" si="15"/>
        <v>0</v>
      </c>
      <c r="AG51" s="685">
        <f t="shared" si="15"/>
        <v>0</v>
      </c>
      <c r="AH51" s="685">
        <f t="shared" si="15"/>
        <v>0</v>
      </c>
      <c r="AI51" s="685">
        <f t="shared" si="15"/>
        <v>0</v>
      </c>
      <c r="AJ51" s="680"/>
      <c r="AK51" s="681"/>
    </row>
    <row r="52" spans="3:37" ht="18" customHeight="1">
      <c r="C52" s="610"/>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10"/>
      <c r="AK52" s="610"/>
    </row>
  </sheetData>
  <sheetProtection/>
  <mergeCells count="9">
    <mergeCell ref="B13:C13"/>
    <mergeCell ref="AJ13:AK13"/>
    <mergeCell ref="AJ31:AK31"/>
    <mergeCell ref="B1:AK1"/>
    <mergeCell ref="B5:C5"/>
    <mergeCell ref="AJ5:AK5"/>
    <mergeCell ref="AJ10:AK10"/>
    <mergeCell ref="AJ11:AK11"/>
    <mergeCell ref="AJ12:AK12"/>
  </mergeCells>
  <printOptions/>
  <pageMargins left="1.3779527559055118" right="0" top="0.4330708661417323" bottom="0.35433070866141736" header="0.2362204724409449" footer="0.35433070866141736"/>
  <pageSetup cellComments="asDisplayed" fitToHeight="1" fitToWidth="1" horizontalDpi="600" verticalDpi="600" orientation="landscape" paperSize="8" scale="74" r:id="rId1"/>
</worksheet>
</file>

<file path=xl/worksheets/sheet2.xml><?xml version="1.0" encoding="utf-8"?>
<worksheet xmlns="http://schemas.openxmlformats.org/spreadsheetml/2006/main" xmlns:r="http://schemas.openxmlformats.org/officeDocument/2006/relationships">
  <dimension ref="A1:L40"/>
  <sheetViews>
    <sheetView view="pageBreakPreview" zoomScale="80" zoomScaleSheetLayoutView="80" workbookViewId="0" topLeftCell="A1">
      <selection activeCell="A2" sqref="A2"/>
    </sheetView>
  </sheetViews>
  <sheetFormatPr defaultColWidth="9.00390625" defaultRowHeight="29.25" customHeight="1"/>
  <cols>
    <col min="1" max="1" width="3.875" style="285" customWidth="1"/>
    <col min="2" max="2" width="1.875" style="285" customWidth="1"/>
    <col min="3" max="3" width="16.375" style="285" customWidth="1"/>
    <col min="4" max="4" width="10.125" style="285" customWidth="1"/>
    <col min="5" max="5" width="10.875" style="285" customWidth="1"/>
    <col min="6" max="6" width="13.875" style="285" customWidth="1"/>
    <col min="7" max="7" width="10.625" style="285" customWidth="1"/>
    <col min="8" max="8" width="8.875" style="285" customWidth="1"/>
    <col min="9" max="9" width="10.50390625" style="285" customWidth="1"/>
    <col min="10" max="10" width="12.50390625" style="285" customWidth="1"/>
    <col min="11" max="11" width="18.375" style="285" customWidth="1"/>
    <col min="12" max="12" width="16.50390625" style="285" customWidth="1"/>
    <col min="13" max="13" width="1.625" style="285" customWidth="1"/>
    <col min="14" max="16384" width="9.00390625" style="285" customWidth="1"/>
  </cols>
  <sheetData>
    <row r="1" spans="1:12" ht="27.75" customHeight="1">
      <c r="A1" s="1193" t="s">
        <v>366</v>
      </c>
      <c r="B1" s="1193"/>
      <c r="C1" s="1193"/>
      <c r="D1" s="1193"/>
      <c r="E1" s="1193"/>
      <c r="F1" s="1193"/>
      <c r="G1" s="1193"/>
      <c r="H1" s="1193"/>
      <c r="I1" s="1193"/>
      <c r="J1" s="1193"/>
      <c r="K1" s="1193"/>
      <c r="L1" s="1194"/>
    </row>
    <row r="2" ht="7.5" customHeight="1">
      <c r="K2" s="286"/>
    </row>
    <row r="3" spans="1:12" ht="29.25" customHeight="1">
      <c r="A3" s="1195" t="s">
        <v>107</v>
      </c>
      <c r="B3" s="1180" t="s">
        <v>108</v>
      </c>
      <c r="C3" s="1181"/>
      <c r="D3" s="1198" t="s">
        <v>106</v>
      </c>
      <c r="E3" s="1199"/>
      <c r="F3" s="498"/>
      <c r="G3" s="499"/>
      <c r="H3" s="499"/>
      <c r="I3" s="499"/>
      <c r="J3" s="499"/>
      <c r="K3" s="499"/>
      <c r="L3" s="500"/>
    </row>
    <row r="4" spans="1:12" ht="29.25" customHeight="1">
      <c r="A4" s="1196"/>
      <c r="B4" s="1200" t="s">
        <v>113</v>
      </c>
      <c r="C4" s="1201"/>
      <c r="D4" s="1202"/>
      <c r="E4" s="1203"/>
      <c r="F4" s="1203"/>
      <c r="G4" s="1203"/>
      <c r="H4" s="1204"/>
      <c r="I4" s="1073" t="s">
        <v>114</v>
      </c>
      <c r="J4" s="1158"/>
      <c r="K4" s="501"/>
      <c r="L4" s="502" t="s">
        <v>367</v>
      </c>
    </row>
    <row r="5" spans="1:12" ht="29.25" customHeight="1">
      <c r="A5" s="1196"/>
      <c r="B5" s="1180" t="s">
        <v>109</v>
      </c>
      <c r="C5" s="1181"/>
      <c r="D5" s="1205"/>
      <c r="E5" s="1206"/>
      <c r="F5" s="1206"/>
      <c r="G5" s="1206"/>
      <c r="H5" s="1206"/>
      <c r="I5" s="1206"/>
      <c r="J5" s="1206"/>
      <c r="K5" s="1206"/>
      <c r="L5" s="1078"/>
    </row>
    <row r="6" spans="1:12" ht="29.25" customHeight="1">
      <c r="A6" s="1196"/>
      <c r="B6" s="1180" t="s">
        <v>110</v>
      </c>
      <c r="C6" s="1181"/>
      <c r="D6" s="503" t="s">
        <v>111</v>
      </c>
      <c r="E6" s="1172"/>
      <c r="F6" s="1173"/>
      <c r="G6" s="1173"/>
      <c r="H6" s="1173"/>
      <c r="I6" s="1173"/>
      <c r="J6" s="1173"/>
      <c r="K6" s="1173"/>
      <c r="L6" s="1163"/>
    </row>
    <row r="7" spans="1:12" ht="29.25" customHeight="1">
      <c r="A7" s="1196"/>
      <c r="B7" s="1181"/>
      <c r="C7" s="1181"/>
      <c r="D7" s="504" t="s">
        <v>112</v>
      </c>
      <c r="E7" s="1174"/>
      <c r="F7" s="1175"/>
      <c r="G7" s="1175"/>
      <c r="H7" s="1175"/>
      <c r="I7" s="1175"/>
      <c r="J7" s="1175"/>
      <c r="K7" s="1175"/>
      <c r="L7" s="1176"/>
    </row>
    <row r="8" spans="1:12" ht="28.5" customHeight="1">
      <c r="A8" s="1196"/>
      <c r="B8" s="1181"/>
      <c r="C8" s="1181"/>
      <c r="D8" s="505" t="s">
        <v>368</v>
      </c>
      <c r="E8" s="1177" t="s">
        <v>369</v>
      </c>
      <c r="F8" s="1178"/>
      <c r="G8" s="1178"/>
      <c r="H8" s="1178"/>
      <c r="I8" s="1178"/>
      <c r="J8" s="1178"/>
      <c r="K8" s="1178"/>
      <c r="L8" s="1179"/>
    </row>
    <row r="9" spans="1:12" ht="13.5" customHeight="1">
      <c r="A9" s="1196"/>
      <c r="B9" s="1180" t="s">
        <v>115</v>
      </c>
      <c r="C9" s="1181"/>
      <c r="D9" s="1120" t="s">
        <v>370</v>
      </c>
      <c r="E9" s="1121"/>
      <c r="F9" s="1182"/>
      <c r="G9" s="1183"/>
      <c r="H9" s="1162" t="s">
        <v>371</v>
      </c>
      <c r="I9" s="1186" t="s">
        <v>372</v>
      </c>
      <c r="J9" s="1187"/>
      <c r="K9" s="1188"/>
      <c r="L9" s="1189"/>
    </row>
    <row r="10" spans="1:12" ht="29.25" customHeight="1">
      <c r="A10" s="1196"/>
      <c r="B10" s="1181"/>
      <c r="C10" s="1181"/>
      <c r="D10" s="1133"/>
      <c r="E10" s="1169"/>
      <c r="F10" s="1184"/>
      <c r="G10" s="1184"/>
      <c r="H10" s="1185"/>
      <c r="I10" s="1190" t="s">
        <v>275</v>
      </c>
      <c r="J10" s="1191"/>
      <c r="K10" s="1191"/>
      <c r="L10" s="1192"/>
    </row>
    <row r="11" spans="1:12" ht="29.25" customHeight="1">
      <c r="A11" s="1196"/>
      <c r="B11" s="1181"/>
      <c r="C11" s="1181"/>
      <c r="D11" s="1073" t="s">
        <v>116</v>
      </c>
      <c r="E11" s="1074"/>
      <c r="F11" s="1167"/>
      <c r="G11" s="1167"/>
      <c r="H11" s="1168"/>
      <c r="I11" s="1073" t="s">
        <v>117</v>
      </c>
      <c r="J11" s="1158"/>
      <c r="K11" s="1075" t="s">
        <v>106</v>
      </c>
      <c r="L11" s="1078"/>
    </row>
    <row r="12" spans="1:12" ht="30" customHeight="1">
      <c r="A12" s="1196"/>
      <c r="B12" s="1181"/>
      <c r="C12" s="1181"/>
      <c r="D12" s="1120" t="s">
        <v>118</v>
      </c>
      <c r="E12" s="1121"/>
      <c r="F12" s="1124" t="s">
        <v>373</v>
      </c>
      <c r="G12" s="1125"/>
      <c r="H12" s="506" t="s">
        <v>374</v>
      </c>
      <c r="I12" s="1126" t="s">
        <v>375</v>
      </c>
      <c r="J12" s="1126"/>
      <c r="K12" s="454" t="s">
        <v>376</v>
      </c>
      <c r="L12" s="507"/>
    </row>
    <row r="13" spans="1:12" ht="30" customHeight="1">
      <c r="A13" s="1196"/>
      <c r="B13" s="1181"/>
      <c r="C13" s="1181"/>
      <c r="D13" s="1133"/>
      <c r="E13" s="1169"/>
      <c r="F13" s="508" t="s">
        <v>119</v>
      </c>
      <c r="G13" s="1170" t="s">
        <v>106</v>
      </c>
      <c r="H13" s="1171"/>
      <c r="I13" s="509"/>
      <c r="J13" s="510"/>
      <c r="K13" s="510"/>
      <c r="L13" s="511"/>
    </row>
    <row r="14" spans="1:12" ht="29.25" customHeight="1">
      <c r="A14" s="1196"/>
      <c r="B14" s="1181"/>
      <c r="C14" s="1181"/>
      <c r="D14" s="1073" t="s">
        <v>120</v>
      </c>
      <c r="E14" s="1074"/>
      <c r="F14" s="1162"/>
      <c r="G14" s="1162"/>
      <c r="H14" s="1162"/>
      <c r="I14" s="1162"/>
      <c r="J14" s="1162"/>
      <c r="K14" s="1162"/>
      <c r="L14" s="1163"/>
    </row>
    <row r="15" spans="1:12" ht="29.25" customHeight="1">
      <c r="A15" s="1196"/>
      <c r="B15" s="1181"/>
      <c r="C15" s="1181"/>
      <c r="D15" s="1073" t="s">
        <v>121</v>
      </c>
      <c r="E15" s="1074"/>
      <c r="F15" s="1154" t="s">
        <v>106</v>
      </c>
      <c r="G15" s="1155"/>
      <c r="H15" s="1164" t="s">
        <v>377</v>
      </c>
      <c r="I15" s="1165"/>
      <c r="J15" s="1166"/>
      <c r="K15" s="1159"/>
      <c r="L15" s="1160"/>
    </row>
    <row r="16" spans="1:12" ht="29.25" customHeight="1">
      <c r="A16" s="1196"/>
      <c r="B16" s="1181"/>
      <c r="C16" s="1181"/>
      <c r="D16" s="1073" t="s">
        <v>122</v>
      </c>
      <c r="E16" s="1074"/>
      <c r="F16" s="1154" t="s">
        <v>106</v>
      </c>
      <c r="G16" s="1155"/>
      <c r="H16" s="1156" t="s">
        <v>378</v>
      </c>
      <c r="I16" s="1157"/>
      <c r="J16" s="1158"/>
      <c r="K16" s="1159"/>
      <c r="L16" s="1160"/>
    </row>
    <row r="17" spans="1:12" ht="29.25" customHeight="1">
      <c r="A17" s="1196"/>
      <c r="B17" s="1181"/>
      <c r="C17" s="1181"/>
      <c r="D17" s="1073" t="s">
        <v>123</v>
      </c>
      <c r="E17" s="1074"/>
      <c r="F17" s="1154" t="s">
        <v>106</v>
      </c>
      <c r="G17" s="1155"/>
      <c r="H17" s="1156" t="s">
        <v>379</v>
      </c>
      <c r="I17" s="1161"/>
      <c r="J17" s="1158"/>
      <c r="K17" s="1159"/>
      <c r="L17" s="1160"/>
    </row>
    <row r="18" spans="1:12" ht="29.25" customHeight="1">
      <c r="A18" s="1196"/>
      <c r="B18" s="1181"/>
      <c r="C18" s="1181"/>
      <c r="D18" s="1073" t="s">
        <v>124</v>
      </c>
      <c r="E18" s="1074"/>
      <c r="F18" s="1131"/>
      <c r="G18" s="1132"/>
      <c r="H18" s="512" t="s">
        <v>380</v>
      </c>
      <c r="I18" s="1143" t="s">
        <v>126</v>
      </c>
      <c r="J18" s="1144"/>
      <c r="K18" s="1145" t="s">
        <v>127</v>
      </c>
      <c r="L18" s="1146"/>
    </row>
    <row r="19" spans="1:12" ht="29.25" customHeight="1">
      <c r="A19" s="1196"/>
      <c r="B19" s="1181"/>
      <c r="C19" s="1181"/>
      <c r="D19" s="1120" t="s">
        <v>125</v>
      </c>
      <c r="E19" s="1147"/>
      <c r="F19" s="1148"/>
      <c r="G19" s="1149"/>
      <c r="H19" s="513" t="s">
        <v>371</v>
      </c>
      <c r="I19" s="1150" t="s">
        <v>277</v>
      </c>
      <c r="J19" s="1151"/>
      <c r="K19" s="1152" t="s">
        <v>129</v>
      </c>
      <c r="L19" s="1153"/>
    </row>
    <row r="20" spans="1:12" ht="29.25" customHeight="1">
      <c r="A20" s="1196"/>
      <c r="B20" s="1181"/>
      <c r="C20" s="1181"/>
      <c r="D20" s="1129" t="s">
        <v>276</v>
      </c>
      <c r="E20" s="1130"/>
      <c r="F20" s="1131"/>
      <c r="G20" s="1132"/>
      <c r="H20" s="512" t="s">
        <v>381</v>
      </c>
      <c r="I20" s="1133" t="s">
        <v>128</v>
      </c>
      <c r="J20" s="1134"/>
      <c r="K20" s="1135" t="s">
        <v>106</v>
      </c>
      <c r="L20" s="1136"/>
    </row>
    <row r="21" spans="1:12" ht="29.25" customHeight="1">
      <c r="A21" s="1196"/>
      <c r="B21" s="1181"/>
      <c r="C21" s="1181"/>
      <c r="D21" s="1137" t="s">
        <v>382</v>
      </c>
      <c r="E21" s="1138"/>
      <c r="F21" s="514" t="s">
        <v>106</v>
      </c>
      <c r="G21" s="1139" t="s">
        <v>383</v>
      </c>
      <c r="H21" s="1140"/>
      <c r="I21" s="1141" t="s">
        <v>106</v>
      </c>
      <c r="J21" s="1142"/>
      <c r="K21" s="893" t="s">
        <v>384</v>
      </c>
      <c r="L21" s="515" t="s">
        <v>106</v>
      </c>
    </row>
    <row r="22" spans="1:12" ht="29.25" customHeight="1">
      <c r="A22" s="1196"/>
      <c r="B22" s="1181"/>
      <c r="C22" s="1181"/>
      <c r="D22" s="1114" t="s">
        <v>130</v>
      </c>
      <c r="E22" s="1115"/>
      <c r="F22" s="1116"/>
      <c r="G22" s="1117"/>
      <c r="H22" s="1117"/>
      <c r="I22" s="1117"/>
      <c r="J22" s="1117"/>
      <c r="K22" s="1117"/>
      <c r="L22" s="1118"/>
    </row>
    <row r="23" spans="1:12" ht="29.25" customHeight="1">
      <c r="A23" s="1196"/>
      <c r="B23" s="1181"/>
      <c r="C23" s="1181"/>
      <c r="D23" s="1073" t="s">
        <v>131</v>
      </c>
      <c r="E23" s="1074"/>
      <c r="F23" s="1119" t="s">
        <v>106</v>
      </c>
      <c r="G23" s="1119"/>
      <c r="H23" s="1119"/>
      <c r="I23" s="516"/>
      <c r="J23" s="499"/>
      <c r="K23" s="517"/>
      <c r="L23" s="518"/>
    </row>
    <row r="24" spans="1:12" ht="30" customHeight="1">
      <c r="A24" s="1196"/>
      <c r="B24" s="1181"/>
      <c r="C24" s="1181"/>
      <c r="D24" s="1120" t="s">
        <v>132</v>
      </c>
      <c r="E24" s="1121"/>
      <c r="F24" s="1124" t="s">
        <v>373</v>
      </c>
      <c r="G24" s="1125"/>
      <c r="H24" s="506" t="s">
        <v>385</v>
      </c>
      <c r="I24" s="1126" t="s">
        <v>375</v>
      </c>
      <c r="J24" s="1126"/>
      <c r="K24" s="892" t="s">
        <v>386</v>
      </c>
      <c r="L24" s="291"/>
    </row>
    <row r="25" spans="1:12" ht="30" customHeight="1">
      <c r="A25" s="1196"/>
      <c r="B25" s="1181"/>
      <c r="C25" s="1181"/>
      <c r="D25" s="1122"/>
      <c r="E25" s="1123"/>
      <c r="F25" s="519" t="s">
        <v>119</v>
      </c>
      <c r="G25" s="1127" t="s">
        <v>106</v>
      </c>
      <c r="H25" s="1128"/>
      <c r="I25" s="520"/>
      <c r="J25" s="521"/>
      <c r="K25" s="891"/>
      <c r="L25" s="522"/>
    </row>
    <row r="26" spans="1:12" ht="26.25" customHeight="1">
      <c r="A26" s="1196"/>
      <c r="B26" s="1097" t="s">
        <v>278</v>
      </c>
      <c r="C26" s="1098"/>
      <c r="D26" s="1100" t="s">
        <v>133</v>
      </c>
      <c r="E26" s="1101"/>
      <c r="F26" s="523" t="s">
        <v>387</v>
      </c>
      <c r="G26" s="523" t="s">
        <v>148</v>
      </c>
      <c r="H26" s="1102" t="s">
        <v>134</v>
      </c>
      <c r="I26" s="1103"/>
      <c r="J26" s="1104"/>
      <c r="K26" s="1105" t="s">
        <v>135</v>
      </c>
      <c r="L26" s="1106"/>
    </row>
    <row r="27" spans="1:12" ht="29.25" customHeight="1">
      <c r="A27" s="1196"/>
      <c r="B27" s="1099"/>
      <c r="C27" s="1070"/>
      <c r="D27" s="1107"/>
      <c r="E27" s="1108"/>
      <c r="F27" s="524"/>
      <c r="G27" s="525"/>
      <c r="H27" s="1109"/>
      <c r="I27" s="1110"/>
      <c r="J27" s="1111"/>
      <c r="K27" s="1112"/>
      <c r="L27" s="1113"/>
    </row>
    <row r="28" spans="1:12" ht="29.25" customHeight="1">
      <c r="A28" s="1196"/>
      <c r="B28" s="1099"/>
      <c r="C28" s="1070"/>
      <c r="D28" s="1107"/>
      <c r="E28" s="1108"/>
      <c r="F28" s="524"/>
      <c r="G28" s="525"/>
      <c r="H28" s="1109"/>
      <c r="I28" s="1110"/>
      <c r="J28" s="1111"/>
      <c r="K28" s="1112"/>
      <c r="L28" s="1113"/>
    </row>
    <row r="29" spans="1:12" ht="29.25" customHeight="1">
      <c r="A29" s="1196"/>
      <c r="B29" s="1079" t="s">
        <v>388</v>
      </c>
      <c r="C29" s="1080"/>
      <c r="D29" s="1083" t="s">
        <v>389</v>
      </c>
      <c r="E29" s="1084"/>
      <c r="F29" s="1085"/>
      <c r="G29" s="1086"/>
      <c r="H29" s="526" t="s">
        <v>136</v>
      </c>
      <c r="I29" s="1087" t="s">
        <v>269</v>
      </c>
      <c r="J29" s="527" t="s">
        <v>390</v>
      </c>
      <c r="K29" s="1089" t="s">
        <v>391</v>
      </c>
      <c r="L29" s="1090"/>
    </row>
    <row r="30" spans="1:12" ht="29.25" customHeight="1">
      <c r="A30" s="1196"/>
      <c r="B30" s="1081"/>
      <c r="C30" s="1082"/>
      <c r="D30" s="1091" t="s">
        <v>392</v>
      </c>
      <c r="E30" s="1092"/>
      <c r="F30" s="1093"/>
      <c r="G30" s="1094"/>
      <c r="H30" s="528" t="s">
        <v>136</v>
      </c>
      <c r="I30" s="1088"/>
      <c r="J30" s="529" t="s">
        <v>393</v>
      </c>
      <c r="K30" s="1095" t="s">
        <v>394</v>
      </c>
      <c r="L30" s="1096"/>
    </row>
    <row r="31" spans="1:12" ht="29.25" customHeight="1">
      <c r="A31" s="1196"/>
      <c r="B31" s="1069" t="s">
        <v>137</v>
      </c>
      <c r="C31" s="1070"/>
      <c r="D31" s="1073" t="s">
        <v>138</v>
      </c>
      <c r="E31" s="1074"/>
      <c r="F31" s="1075" t="s">
        <v>395</v>
      </c>
      <c r="G31" s="1075"/>
      <c r="H31" s="1076"/>
      <c r="I31" s="1073" t="s">
        <v>139</v>
      </c>
      <c r="J31" s="1074"/>
      <c r="K31" s="1077" t="s">
        <v>395</v>
      </c>
      <c r="L31" s="1078"/>
    </row>
    <row r="32" spans="1:12" ht="29.25" customHeight="1">
      <c r="A32" s="1197"/>
      <c r="B32" s="1071"/>
      <c r="C32" s="1072"/>
      <c r="D32" s="1073" t="s">
        <v>140</v>
      </c>
      <c r="E32" s="1074"/>
      <c r="F32" s="1075" t="s">
        <v>395</v>
      </c>
      <c r="G32" s="1075"/>
      <c r="H32" s="1076"/>
      <c r="I32" s="1073" t="s">
        <v>141</v>
      </c>
      <c r="J32" s="1074"/>
      <c r="K32" s="1077" t="s">
        <v>395</v>
      </c>
      <c r="L32" s="1078"/>
    </row>
    <row r="33" spans="1:12" ht="30" customHeight="1">
      <c r="A33" s="1043" t="s">
        <v>396</v>
      </c>
      <c r="B33" s="1046" t="s">
        <v>397</v>
      </c>
      <c r="C33" s="1047"/>
      <c r="D33" s="1050" t="s">
        <v>106</v>
      </c>
      <c r="E33" s="1051"/>
      <c r="F33" s="1052" t="s">
        <v>398</v>
      </c>
      <c r="G33" s="1052"/>
      <c r="H33" s="1053"/>
      <c r="I33" s="1053"/>
      <c r="J33" s="1053"/>
      <c r="K33" s="1053"/>
      <c r="L33" s="1054"/>
    </row>
    <row r="34" spans="1:12" ht="30" customHeight="1">
      <c r="A34" s="1044"/>
      <c r="B34" s="1048"/>
      <c r="C34" s="1049"/>
      <c r="D34" s="1055"/>
      <c r="E34" s="1056"/>
      <c r="F34" s="1056"/>
      <c r="G34" s="1056"/>
      <c r="H34" s="1056"/>
      <c r="I34" s="1056"/>
      <c r="J34" s="1056"/>
      <c r="K34" s="1056"/>
      <c r="L34" s="1042"/>
    </row>
    <row r="35" spans="1:12" ht="30" customHeight="1">
      <c r="A35" s="1044"/>
      <c r="B35" s="1035" t="s">
        <v>399</v>
      </c>
      <c r="C35" s="1057"/>
      <c r="D35" s="1060" t="s">
        <v>106</v>
      </c>
      <c r="E35" s="1061"/>
      <c r="F35" s="1062" t="s">
        <v>400</v>
      </c>
      <c r="G35" s="1062"/>
      <c r="H35" s="1063"/>
      <c r="I35" s="1063"/>
      <c r="J35" s="1063"/>
      <c r="K35" s="1063"/>
      <c r="L35" s="1064"/>
    </row>
    <row r="36" spans="1:12" ht="27" customHeight="1">
      <c r="A36" s="1044"/>
      <c r="B36" s="1058"/>
      <c r="C36" s="1059"/>
      <c r="D36" s="530"/>
      <c r="E36" s="531"/>
      <c r="F36" s="532"/>
      <c r="G36" s="533"/>
      <c r="H36" s="533"/>
      <c r="I36" s="533"/>
      <c r="J36" s="534"/>
      <c r="K36" s="535"/>
      <c r="L36" s="536"/>
    </row>
    <row r="37" spans="1:12" ht="25.5" customHeight="1">
      <c r="A37" s="1044"/>
      <c r="B37" s="537"/>
      <c r="C37" s="538"/>
      <c r="D37" s="1065" t="s">
        <v>401</v>
      </c>
      <c r="E37" s="1066"/>
      <c r="F37" s="1067"/>
      <c r="G37" s="539"/>
      <c r="H37" s="540" t="s">
        <v>402</v>
      </c>
      <c r="I37" s="1068" t="s">
        <v>403</v>
      </c>
      <c r="J37" s="1067"/>
      <c r="K37" s="541"/>
      <c r="L37" s="542"/>
    </row>
    <row r="38" spans="1:12" ht="34.5" customHeight="1">
      <c r="A38" s="1044"/>
      <c r="B38" s="543"/>
      <c r="C38" s="1035" t="s">
        <v>404</v>
      </c>
      <c r="D38" s="1037"/>
      <c r="E38" s="1038"/>
      <c r="F38" s="1038"/>
      <c r="G38" s="1038"/>
      <c r="H38" s="1038"/>
      <c r="I38" s="1038"/>
      <c r="J38" s="1038"/>
      <c r="K38" s="1038"/>
      <c r="L38" s="1039"/>
    </row>
    <row r="39" spans="1:12" ht="34.5" customHeight="1">
      <c r="A39" s="1045"/>
      <c r="B39" s="544"/>
      <c r="C39" s="1036"/>
      <c r="D39" s="1040"/>
      <c r="E39" s="1041"/>
      <c r="F39" s="1041"/>
      <c r="G39" s="1041"/>
      <c r="H39" s="1041"/>
      <c r="I39" s="1041"/>
      <c r="J39" s="1041"/>
      <c r="K39" s="1041"/>
      <c r="L39" s="1042"/>
    </row>
    <row r="40" spans="1:11" ht="12.75" customHeight="1">
      <c r="A40" s="287"/>
      <c r="B40" s="287"/>
      <c r="C40" s="288"/>
      <c r="D40" s="289"/>
      <c r="E40" s="289"/>
      <c r="F40" s="290"/>
      <c r="G40" s="290"/>
      <c r="H40" s="290"/>
      <c r="I40" s="290"/>
      <c r="J40" s="290"/>
      <c r="K40" s="289"/>
    </row>
  </sheetData>
  <sheetProtection/>
  <mergeCells count="103">
    <mergeCell ref="A1:L1"/>
    <mergeCell ref="A3:A32"/>
    <mergeCell ref="B3:C3"/>
    <mergeCell ref="D3:E3"/>
    <mergeCell ref="B4:C4"/>
    <mergeCell ref="D4:H4"/>
    <mergeCell ref="I4:J4"/>
    <mergeCell ref="B5:C5"/>
    <mergeCell ref="D5:L5"/>
    <mergeCell ref="B6:C8"/>
    <mergeCell ref="E6:L6"/>
    <mergeCell ref="E7:L7"/>
    <mergeCell ref="E8:L8"/>
    <mergeCell ref="B9:C25"/>
    <mergeCell ref="D9:E10"/>
    <mergeCell ref="F9:G10"/>
    <mergeCell ref="H9:H10"/>
    <mergeCell ref="I9:L9"/>
    <mergeCell ref="I10:L10"/>
    <mergeCell ref="D11:E11"/>
    <mergeCell ref="F11:H11"/>
    <mergeCell ref="I11:J11"/>
    <mergeCell ref="K11:L11"/>
    <mergeCell ref="D12:E13"/>
    <mergeCell ref="F12:G12"/>
    <mergeCell ref="I12:J12"/>
    <mergeCell ref="G13:H13"/>
    <mergeCell ref="D14:E14"/>
    <mergeCell ref="F14:L14"/>
    <mergeCell ref="D15:E15"/>
    <mergeCell ref="F15:G15"/>
    <mergeCell ref="H15:J15"/>
    <mergeCell ref="K15:L15"/>
    <mergeCell ref="D16:E16"/>
    <mergeCell ref="F16:G16"/>
    <mergeCell ref="H16:J16"/>
    <mergeCell ref="K16:L16"/>
    <mergeCell ref="D17:E17"/>
    <mergeCell ref="F17:G17"/>
    <mergeCell ref="H17:J17"/>
    <mergeCell ref="K17:L17"/>
    <mergeCell ref="D18:E18"/>
    <mergeCell ref="F18:G18"/>
    <mergeCell ref="I18:J18"/>
    <mergeCell ref="K18:L18"/>
    <mergeCell ref="D19:E19"/>
    <mergeCell ref="F19:G19"/>
    <mergeCell ref="I19:J19"/>
    <mergeCell ref="K19:L19"/>
    <mergeCell ref="G25:H25"/>
    <mergeCell ref="D20:E20"/>
    <mergeCell ref="F20:G20"/>
    <mergeCell ref="I20:J20"/>
    <mergeCell ref="K20:L20"/>
    <mergeCell ref="D21:E21"/>
    <mergeCell ref="G21:H21"/>
    <mergeCell ref="I21:J21"/>
    <mergeCell ref="D28:E28"/>
    <mergeCell ref="H28:J28"/>
    <mergeCell ref="K28:L28"/>
    <mergeCell ref="D22:E22"/>
    <mergeCell ref="F22:L22"/>
    <mergeCell ref="D23:E23"/>
    <mergeCell ref="F23:H23"/>
    <mergeCell ref="D24:E25"/>
    <mergeCell ref="F24:G24"/>
    <mergeCell ref="I24:J24"/>
    <mergeCell ref="D30:E30"/>
    <mergeCell ref="F30:G30"/>
    <mergeCell ref="K30:L30"/>
    <mergeCell ref="B26:C28"/>
    <mergeCell ref="D26:E26"/>
    <mergeCell ref="H26:J26"/>
    <mergeCell ref="K26:L26"/>
    <mergeCell ref="D27:E27"/>
    <mergeCell ref="H27:J27"/>
    <mergeCell ref="K27:L27"/>
    <mergeCell ref="K31:L31"/>
    <mergeCell ref="D32:E32"/>
    <mergeCell ref="F32:H32"/>
    <mergeCell ref="I32:J32"/>
    <mergeCell ref="K32:L32"/>
    <mergeCell ref="B29:C30"/>
    <mergeCell ref="D29:E29"/>
    <mergeCell ref="F29:G29"/>
    <mergeCell ref="I29:I30"/>
    <mergeCell ref="K29:L29"/>
    <mergeCell ref="D37:F37"/>
    <mergeCell ref="I37:J37"/>
    <mergeCell ref="B31:C32"/>
    <mergeCell ref="D31:E31"/>
    <mergeCell ref="F31:H31"/>
    <mergeCell ref="I31:J31"/>
    <mergeCell ref="C38:C39"/>
    <mergeCell ref="D38:L39"/>
    <mergeCell ref="A33:A39"/>
    <mergeCell ref="B33:C34"/>
    <mergeCell ref="D33:E33"/>
    <mergeCell ref="F33:L33"/>
    <mergeCell ref="D34:L34"/>
    <mergeCell ref="B35:C36"/>
    <mergeCell ref="D35:E35"/>
    <mergeCell ref="F35:L35"/>
  </mergeCells>
  <dataValidations count="8">
    <dataValidation type="list" allowBlank="1" showInputMessage="1" showErrorMessage="1" sqref="F23:H23">
      <formula1>"（リストから選択）,所有権,賃借権"</formula1>
    </dataValidation>
    <dataValidation type="list" allowBlank="1" showInputMessage="1" showErrorMessage="1" sqref="K20:L20">
      <formula1>"（リストから選択）,耐火建築,準耐火建築"</formula1>
    </dataValidation>
    <dataValidation type="list" allowBlank="1" showInputMessage="1" showErrorMessage="1" sqref="F17">
      <formula1>"（リストから選択）,更地,建物有,その他"</formula1>
    </dataValidation>
    <dataValidation type="list" allowBlank="1" showInputMessage="1" showErrorMessage="1" sqref="F16">
      <formula1>"（リストから選択）,宅地,農地,その他"</formula1>
    </dataValidation>
    <dataValidation type="list" allowBlank="1" showInputMessage="1" showErrorMessage="1" sqref="G13 L21 G25 F15 F21 I21">
      <formula1>"（リストから選択）,有,無"</formula1>
    </dataValidation>
    <dataValidation type="list" allowBlank="1" showInputMessage="1" showErrorMessage="1" sqref="K11">
      <formula1>"（リストから選択）,所有権,賃借権,地上権"</formula1>
    </dataValidation>
    <dataValidation type="list" allowBlank="1" showInputMessage="1" showErrorMessage="1" sqref="D3">
      <formula1>"（リストから選択）,事業者創設型,事業者改修型,オーナー創設型,オーナー改修型"</formula1>
    </dataValidation>
    <dataValidation type="list" allowBlank="1" showInputMessage="1" showErrorMessage="1" sqref="D33 D35">
      <formula1>"（リストから選択）,該当する,該当しない"</formula1>
    </dataValidation>
  </dataValidations>
  <printOptions/>
  <pageMargins left="0.7874015748031497" right="0.3937007874015748" top="0.5905511811023623" bottom="0.3937007874015748" header="0.5118110236220472" footer="0.5118110236220472"/>
  <pageSetup fitToHeight="0" horizontalDpi="600" verticalDpi="600" orientation="portrait" paperSize="9" scale="65" r:id="rId3"/>
  <headerFooter scaleWithDoc="0" alignWithMargins="0">
    <oddHeader>&amp;R
</oddHeader>
  </headerFooter>
  <legacyDrawing r:id="rId2"/>
</worksheet>
</file>

<file path=xl/worksheets/sheet20.xml><?xml version="1.0" encoding="utf-8"?>
<worksheet xmlns="http://schemas.openxmlformats.org/spreadsheetml/2006/main" xmlns:r="http://schemas.openxmlformats.org/officeDocument/2006/relationships">
  <sheetPr>
    <pageSetUpPr fitToPage="1"/>
  </sheetPr>
  <dimension ref="B2:S59"/>
  <sheetViews>
    <sheetView zoomScale="70" zoomScaleNormal="70" zoomScaleSheetLayoutView="70" zoomScalePageLayoutView="70" workbookViewId="0" topLeftCell="A1">
      <selection activeCell="B1" sqref="B1"/>
    </sheetView>
  </sheetViews>
  <sheetFormatPr defaultColWidth="9.00390625" defaultRowHeight="21.75" customHeight="1"/>
  <cols>
    <col min="1" max="1" width="1.12109375" style="293" customWidth="1"/>
    <col min="2" max="2" width="3.625" style="804" customWidth="1"/>
    <col min="3" max="3" width="33.875" style="293" customWidth="1"/>
    <col min="4" max="10" width="14.875" style="293" customWidth="1"/>
    <col min="11" max="11" width="2.125" style="293" customWidth="1"/>
    <col min="12" max="12" width="14.125" style="293" customWidth="1"/>
    <col min="13" max="13" width="2.125" style="293" customWidth="1"/>
    <col min="14" max="14" width="13.625" style="293" customWidth="1"/>
    <col min="15" max="15" width="2.125" style="293" customWidth="1"/>
    <col min="16" max="16" width="13.125" style="293" customWidth="1"/>
    <col min="17" max="18" width="15.50390625" style="293" customWidth="1"/>
    <col min="19" max="19" width="1.12109375" style="293" customWidth="1"/>
    <col min="20" max="20" width="15.625" style="293" customWidth="1"/>
    <col min="21" max="16384" width="9.00390625" style="293" customWidth="1"/>
  </cols>
  <sheetData>
    <row r="1" ht="32.25" customHeight="1"/>
    <row r="2" spans="2:18" ht="22.5" customHeight="1">
      <c r="B2" s="1626" t="s">
        <v>750</v>
      </c>
      <c r="C2" s="1626"/>
      <c r="D2" s="1626"/>
      <c r="E2" s="1626"/>
      <c r="F2" s="1626"/>
      <c r="G2" s="1626"/>
      <c r="H2" s="1626"/>
      <c r="I2" s="1626"/>
      <c r="J2" s="1626"/>
      <c r="K2" s="1626"/>
      <c r="L2" s="1626"/>
      <c r="M2" s="1626"/>
      <c r="N2" s="1626"/>
      <c r="O2" s="1626"/>
      <c r="P2" s="1626"/>
      <c r="Q2" s="1626"/>
      <c r="R2" s="1626"/>
    </row>
    <row r="3" ht="15.75" customHeight="1"/>
    <row r="4" spans="2:17" s="450" customFormat="1" ht="30" customHeight="1">
      <c r="B4" s="451" t="s">
        <v>15</v>
      </c>
      <c r="C4" s="451"/>
      <c r="D4" s="451"/>
      <c r="E4" s="451"/>
      <c r="F4" s="451"/>
      <c r="G4" s="451" t="s">
        <v>44</v>
      </c>
      <c r="H4" s="451"/>
      <c r="I4" s="451" t="s">
        <v>16</v>
      </c>
      <c r="J4" s="451"/>
      <c r="K4" s="451"/>
      <c r="L4" s="451"/>
      <c r="M4" s="451"/>
      <c r="N4" s="451"/>
      <c r="O4" s="451"/>
      <c r="P4" s="451"/>
      <c r="Q4" s="451"/>
    </row>
    <row r="5" ht="22.5" customHeight="1" thickBot="1">
      <c r="R5" s="806" t="s">
        <v>45</v>
      </c>
    </row>
    <row r="6" spans="2:18" s="295" customFormat="1" ht="34.5" customHeight="1">
      <c r="B6" s="1627" t="s">
        <v>271</v>
      </c>
      <c r="C6" s="1628"/>
      <c r="D6" s="894" t="s">
        <v>548</v>
      </c>
      <c r="E6" s="895" t="s">
        <v>549</v>
      </c>
      <c r="F6" s="896" t="s">
        <v>550</v>
      </c>
      <c r="G6" s="897" t="s">
        <v>47</v>
      </c>
      <c r="H6" s="897" t="s">
        <v>48</v>
      </c>
      <c r="I6" s="897" t="s">
        <v>49</v>
      </c>
      <c r="J6" s="898" t="s">
        <v>50</v>
      </c>
      <c r="K6" s="897"/>
      <c r="L6" s="898" t="s">
        <v>95</v>
      </c>
      <c r="M6" s="897"/>
      <c r="N6" s="898" t="s">
        <v>100</v>
      </c>
      <c r="O6" s="897"/>
      <c r="P6" s="899" t="s">
        <v>751</v>
      </c>
      <c r="Q6" s="1627" t="s">
        <v>273</v>
      </c>
      <c r="R6" s="1628"/>
    </row>
    <row r="7" spans="2:18" ht="21.75" customHeight="1" thickBot="1">
      <c r="B7" s="900" t="s">
        <v>51</v>
      </c>
      <c r="C7" s="901"/>
      <c r="D7" s="902" t="s">
        <v>744</v>
      </c>
      <c r="E7" s="903" t="s">
        <v>744</v>
      </c>
      <c r="F7" s="904" t="s">
        <v>752</v>
      </c>
      <c r="G7" s="903" t="s">
        <v>744</v>
      </c>
      <c r="H7" s="903" t="s">
        <v>744</v>
      </c>
      <c r="I7" s="903" t="s">
        <v>744</v>
      </c>
      <c r="J7" s="905" t="s">
        <v>744</v>
      </c>
      <c r="K7" s="812"/>
      <c r="L7" s="906" t="s">
        <v>744</v>
      </c>
      <c r="M7" s="812"/>
      <c r="N7" s="906" t="s">
        <v>744</v>
      </c>
      <c r="O7" s="812"/>
      <c r="P7" s="907" t="s">
        <v>753</v>
      </c>
      <c r="Q7" s="809"/>
      <c r="R7" s="810"/>
    </row>
    <row r="8" spans="2:18" ht="21.75" customHeight="1" thickBot="1">
      <c r="B8" s="900" t="s">
        <v>52</v>
      </c>
      <c r="C8" s="901"/>
      <c r="D8" s="908" t="s">
        <v>552</v>
      </c>
      <c r="E8" s="908" t="s">
        <v>754</v>
      </c>
      <c r="F8" s="908" t="s">
        <v>552</v>
      </c>
      <c r="G8" s="908" t="s">
        <v>754</v>
      </c>
      <c r="H8" s="908" t="s">
        <v>754</v>
      </c>
      <c r="I8" s="908" t="s">
        <v>754</v>
      </c>
      <c r="J8" s="909" t="s">
        <v>755</v>
      </c>
      <c r="K8" s="910"/>
      <c r="L8" s="909" t="s">
        <v>755</v>
      </c>
      <c r="M8" s="910"/>
      <c r="N8" s="909" t="s">
        <v>755</v>
      </c>
      <c r="O8" s="910"/>
      <c r="P8" s="909"/>
      <c r="Q8" s="911"/>
      <c r="R8" s="912"/>
    </row>
    <row r="9" spans="2:18" ht="21.75" customHeight="1">
      <c r="B9" s="913" t="s">
        <v>53</v>
      </c>
      <c r="C9" s="914"/>
      <c r="D9" s="815"/>
      <c r="E9" s="915"/>
      <c r="F9" s="915"/>
      <c r="G9" s="816"/>
      <c r="H9" s="816"/>
      <c r="I9" s="816"/>
      <c r="J9" s="916"/>
      <c r="K9" s="816"/>
      <c r="L9" s="916"/>
      <c r="M9" s="816"/>
      <c r="N9" s="916"/>
      <c r="O9" s="816"/>
      <c r="P9" s="917"/>
      <c r="Q9" s="817"/>
      <c r="R9" s="818"/>
    </row>
    <row r="10" spans="2:18" ht="21.75" customHeight="1">
      <c r="B10" s="918" t="s">
        <v>54</v>
      </c>
      <c r="C10" s="919"/>
      <c r="D10" s="920">
        <f>SUM(D11:D13)</f>
        <v>0</v>
      </c>
      <c r="E10" s="921"/>
      <c r="F10" s="921"/>
      <c r="G10" s="922">
        <f>SUM(G11:G13)</f>
        <v>0</v>
      </c>
      <c r="H10" s="922">
        <f>SUM(H11:H13)</f>
        <v>0</v>
      </c>
      <c r="I10" s="922">
        <f>SUM(I11:I13)</f>
        <v>0</v>
      </c>
      <c r="J10" s="923">
        <f>SUM(J11:J13)</f>
        <v>0</v>
      </c>
      <c r="K10" s="922"/>
      <c r="L10" s="923">
        <f>SUM(L11:L13)</f>
        <v>0</v>
      </c>
      <c r="M10" s="922"/>
      <c r="N10" s="923">
        <f>SUM(N11:N13)</f>
        <v>0</v>
      </c>
      <c r="O10" s="922"/>
      <c r="P10" s="924"/>
      <c r="Q10" s="925"/>
      <c r="R10" s="926"/>
    </row>
    <row r="11" spans="2:18" ht="43.5" customHeight="1">
      <c r="B11" s="927"/>
      <c r="C11" s="928" t="s">
        <v>55</v>
      </c>
      <c r="D11" s="851"/>
      <c r="E11" s="929"/>
      <c r="F11" s="929"/>
      <c r="G11" s="852"/>
      <c r="H11" s="852"/>
      <c r="I11" s="852"/>
      <c r="J11" s="930"/>
      <c r="K11" s="847"/>
      <c r="L11" s="930"/>
      <c r="M11" s="847"/>
      <c r="N11" s="930"/>
      <c r="O11" s="847"/>
      <c r="P11" s="931"/>
      <c r="Q11" s="1622" t="s">
        <v>18</v>
      </c>
      <c r="R11" s="1623"/>
    </row>
    <row r="12" spans="2:18" ht="21.75" customHeight="1">
      <c r="B12" s="927"/>
      <c r="C12" s="932" t="s">
        <v>56</v>
      </c>
      <c r="D12" s="851"/>
      <c r="E12" s="929"/>
      <c r="F12" s="929"/>
      <c r="G12" s="852"/>
      <c r="H12" s="852"/>
      <c r="I12" s="852"/>
      <c r="J12" s="930"/>
      <c r="K12" s="847"/>
      <c r="L12" s="930"/>
      <c r="M12" s="847"/>
      <c r="N12" s="930"/>
      <c r="O12" s="847"/>
      <c r="P12" s="931"/>
      <c r="Q12" s="1622" t="s">
        <v>18</v>
      </c>
      <c r="R12" s="1623"/>
    </row>
    <row r="13" spans="2:18" ht="21.75" customHeight="1">
      <c r="B13" s="927"/>
      <c r="C13" s="932" t="s">
        <v>57</v>
      </c>
      <c r="D13" s="851"/>
      <c r="E13" s="929"/>
      <c r="F13" s="929"/>
      <c r="G13" s="852"/>
      <c r="H13" s="852"/>
      <c r="I13" s="852"/>
      <c r="J13" s="930"/>
      <c r="K13" s="847"/>
      <c r="L13" s="930"/>
      <c r="M13" s="847"/>
      <c r="N13" s="930"/>
      <c r="O13" s="847"/>
      <c r="P13" s="931"/>
      <c r="Q13" s="1622" t="s">
        <v>18</v>
      </c>
      <c r="R13" s="1623"/>
    </row>
    <row r="14" spans="2:18" ht="21.75" customHeight="1">
      <c r="B14" s="1620" t="s">
        <v>19</v>
      </c>
      <c r="C14" s="1621"/>
      <c r="D14" s="846"/>
      <c r="E14" s="933"/>
      <c r="F14" s="933"/>
      <c r="G14" s="847"/>
      <c r="H14" s="847"/>
      <c r="I14" s="847"/>
      <c r="J14" s="934"/>
      <c r="K14" s="847"/>
      <c r="L14" s="934"/>
      <c r="M14" s="847"/>
      <c r="N14" s="934"/>
      <c r="O14" s="847"/>
      <c r="P14" s="931"/>
      <c r="Q14" s="1622" t="s">
        <v>18</v>
      </c>
      <c r="R14" s="1623"/>
    </row>
    <row r="15" spans="2:18" ht="21.75" customHeight="1" thickBot="1">
      <c r="B15" s="935" t="s">
        <v>178</v>
      </c>
      <c r="C15" s="936"/>
      <c r="D15" s="826"/>
      <c r="E15" s="937"/>
      <c r="F15" s="937"/>
      <c r="G15" s="827"/>
      <c r="H15" s="827"/>
      <c r="I15" s="827"/>
      <c r="J15" s="938"/>
      <c r="K15" s="827"/>
      <c r="L15" s="938"/>
      <c r="M15" s="827"/>
      <c r="N15" s="938"/>
      <c r="O15" s="827"/>
      <c r="P15" s="939"/>
      <c r="Q15" s="828"/>
      <c r="R15" s="829"/>
    </row>
    <row r="16" spans="2:18" ht="21.75" customHeight="1" thickBot="1">
      <c r="B16" s="940" t="s">
        <v>58</v>
      </c>
      <c r="C16" s="941"/>
      <c r="D16" s="942">
        <f>D10+D14+D15</f>
        <v>0</v>
      </c>
      <c r="E16" s="943"/>
      <c r="F16" s="943"/>
      <c r="G16" s="944">
        <f>G10+G14+G15</f>
        <v>0</v>
      </c>
      <c r="H16" s="944">
        <f>H10+H14+H15</f>
        <v>0</v>
      </c>
      <c r="I16" s="944">
        <f>I10+I14+I15</f>
        <v>0</v>
      </c>
      <c r="J16" s="945">
        <f>J10+J14+J15</f>
        <v>0</v>
      </c>
      <c r="K16" s="944"/>
      <c r="L16" s="945">
        <f>L10+L14+L15</f>
        <v>0</v>
      </c>
      <c r="M16" s="944"/>
      <c r="N16" s="945">
        <f>N10+N14+N15</f>
        <v>0</v>
      </c>
      <c r="O16" s="944"/>
      <c r="P16" s="946"/>
      <c r="Q16" s="835"/>
      <c r="R16" s="836"/>
    </row>
    <row r="17" spans="2:18" ht="21.75" customHeight="1">
      <c r="B17" s="913" t="s">
        <v>59</v>
      </c>
      <c r="C17" s="914"/>
      <c r="D17" s="837"/>
      <c r="E17" s="947"/>
      <c r="F17" s="947"/>
      <c r="G17" s="838"/>
      <c r="H17" s="838"/>
      <c r="I17" s="838"/>
      <c r="J17" s="948"/>
      <c r="K17" s="838"/>
      <c r="L17" s="948"/>
      <c r="M17" s="838"/>
      <c r="N17" s="948"/>
      <c r="O17" s="838"/>
      <c r="P17" s="949"/>
      <c r="Q17" s="817"/>
      <c r="R17" s="839"/>
    </row>
    <row r="18" spans="2:18" ht="21.75" customHeight="1">
      <c r="B18" s="950" t="s">
        <v>60</v>
      </c>
      <c r="C18" s="951"/>
      <c r="D18" s="952">
        <f>SUM(D19:D22)</f>
        <v>0</v>
      </c>
      <c r="E18" s="953"/>
      <c r="F18" s="953"/>
      <c r="G18" s="954">
        <f>SUM(G19:G22)</f>
        <v>0</v>
      </c>
      <c r="H18" s="954">
        <f>SUM(H19:H22)</f>
        <v>0</v>
      </c>
      <c r="I18" s="954">
        <f>SUM(I19:I22)</f>
        <v>0</v>
      </c>
      <c r="J18" s="955">
        <f>SUM(J19:J22)</f>
        <v>0</v>
      </c>
      <c r="K18" s="954"/>
      <c r="L18" s="955">
        <f>SUM(L19:L22)</f>
        <v>0</v>
      </c>
      <c r="M18" s="954"/>
      <c r="N18" s="955">
        <f>SUM(N19:N22)</f>
        <v>0</v>
      </c>
      <c r="O18" s="954"/>
      <c r="P18" s="956"/>
      <c r="Q18" s="957"/>
      <c r="R18" s="958"/>
    </row>
    <row r="19" spans="2:18" ht="21.75" customHeight="1">
      <c r="B19" s="927"/>
      <c r="C19" s="932" t="s">
        <v>62</v>
      </c>
      <c r="D19" s="851"/>
      <c r="E19" s="929"/>
      <c r="F19" s="929"/>
      <c r="G19" s="852"/>
      <c r="H19" s="852"/>
      <c r="I19" s="852"/>
      <c r="J19" s="930"/>
      <c r="K19" s="852"/>
      <c r="L19" s="930"/>
      <c r="M19" s="852"/>
      <c r="N19" s="930"/>
      <c r="O19" s="852"/>
      <c r="P19" s="959"/>
      <c r="Q19" s="296" t="s">
        <v>756</v>
      </c>
      <c r="R19" s="960"/>
    </row>
    <row r="20" spans="2:18" ht="21.75" customHeight="1">
      <c r="B20" s="927"/>
      <c r="C20" s="932" t="s">
        <v>63</v>
      </c>
      <c r="D20" s="851"/>
      <c r="E20" s="929"/>
      <c r="F20" s="929"/>
      <c r="G20" s="852"/>
      <c r="H20" s="852"/>
      <c r="I20" s="852"/>
      <c r="J20" s="930"/>
      <c r="K20" s="852"/>
      <c r="L20" s="930"/>
      <c r="M20" s="852"/>
      <c r="N20" s="930"/>
      <c r="O20" s="852"/>
      <c r="P20" s="959"/>
      <c r="Q20" s="822"/>
      <c r="R20" s="960"/>
    </row>
    <row r="21" spans="2:18" ht="21.75" customHeight="1">
      <c r="B21" s="927"/>
      <c r="C21" s="932" t="s">
        <v>64</v>
      </c>
      <c r="D21" s="851"/>
      <c r="E21" s="929"/>
      <c r="F21" s="929"/>
      <c r="G21" s="852"/>
      <c r="H21" s="852"/>
      <c r="I21" s="852"/>
      <c r="J21" s="930"/>
      <c r="K21" s="852"/>
      <c r="L21" s="930"/>
      <c r="M21" s="852"/>
      <c r="N21" s="930"/>
      <c r="O21" s="852"/>
      <c r="P21" s="959"/>
      <c r="Q21" s="822"/>
      <c r="R21" s="961"/>
    </row>
    <row r="22" spans="2:18" ht="21.75" customHeight="1">
      <c r="B22" s="927"/>
      <c r="C22" s="932" t="s">
        <v>178</v>
      </c>
      <c r="D22" s="851"/>
      <c r="E22" s="929"/>
      <c r="F22" s="929"/>
      <c r="G22" s="852"/>
      <c r="H22" s="852"/>
      <c r="I22" s="852"/>
      <c r="J22" s="930"/>
      <c r="K22" s="852"/>
      <c r="L22" s="930"/>
      <c r="M22" s="852"/>
      <c r="N22" s="930"/>
      <c r="O22" s="852"/>
      <c r="P22" s="959"/>
      <c r="Q22" s="822"/>
      <c r="R22" s="962"/>
    </row>
    <row r="23" spans="2:18" ht="21.75" customHeight="1">
      <c r="B23" s="918" t="s">
        <v>65</v>
      </c>
      <c r="C23" s="919"/>
      <c r="D23" s="963">
        <f>SUM(D24:D30)</f>
        <v>0</v>
      </c>
      <c r="E23" s="964"/>
      <c r="F23" s="964"/>
      <c r="G23" s="965">
        <f>SUM(G24:G30)</f>
        <v>0</v>
      </c>
      <c r="H23" s="965">
        <f>SUM(H24:H30)</f>
        <v>0</v>
      </c>
      <c r="I23" s="965">
        <f>SUM(I24:I30)</f>
        <v>0</v>
      </c>
      <c r="J23" s="966">
        <f>SUM(J24:J30)</f>
        <v>0</v>
      </c>
      <c r="K23" s="965"/>
      <c r="L23" s="966">
        <f>SUM(L24:L30)</f>
        <v>0</v>
      </c>
      <c r="M23" s="965"/>
      <c r="N23" s="966">
        <f>SUM(N24:N30)</f>
        <v>0</v>
      </c>
      <c r="O23" s="965"/>
      <c r="P23" s="967"/>
      <c r="Q23" s="925"/>
      <c r="R23" s="968"/>
    </row>
    <row r="24" spans="2:18" ht="21.75" customHeight="1">
      <c r="B24" s="927"/>
      <c r="C24" s="932" t="s">
        <v>66</v>
      </c>
      <c r="D24" s="851"/>
      <c r="E24" s="929"/>
      <c r="F24" s="929"/>
      <c r="G24" s="852"/>
      <c r="H24" s="852"/>
      <c r="I24" s="852"/>
      <c r="J24" s="930"/>
      <c r="K24" s="852"/>
      <c r="L24" s="930"/>
      <c r="M24" s="852"/>
      <c r="N24" s="930"/>
      <c r="O24" s="852"/>
      <c r="P24" s="959"/>
      <c r="Q24" s="296" t="s">
        <v>61</v>
      </c>
      <c r="R24" s="962"/>
    </row>
    <row r="25" spans="2:18" ht="21.75" customHeight="1">
      <c r="B25" s="927"/>
      <c r="C25" s="932" t="s">
        <v>67</v>
      </c>
      <c r="D25" s="851"/>
      <c r="E25" s="929"/>
      <c r="F25" s="929"/>
      <c r="G25" s="852"/>
      <c r="H25" s="852"/>
      <c r="I25" s="852"/>
      <c r="J25" s="930"/>
      <c r="K25" s="852"/>
      <c r="L25" s="930"/>
      <c r="M25" s="852"/>
      <c r="N25" s="930"/>
      <c r="O25" s="852"/>
      <c r="P25" s="959"/>
      <c r="Q25" s="969" t="s">
        <v>757</v>
      </c>
      <c r="R25" s="962"/>
    </row>
    <row r="26" spans="2:18" ht="21.75" customHeight="1">
      <c r="B26" s="927"/>
      <c r="C26" s="932" t="s">
        <v>68</v>
      </c>
      <c r="D26" s="851"/>
      <c r="E26" s="929"/>
      <c r="F26" s="929"/>
      <c r="G26" s="852"/>
      <c r="H26" s="852"/>
      <c r="I26" s="852"/>
      <c r="J26" s="930"/>
      <c r="K26" s="852"/>
      <c r="L26" s="930"/>
      <c r="M26" s="852"/>
      <c r="N26" s="930"/>
      <c r="O26" s="852"/>
      <c r="P26" s="959"/>
      <c r="Q26" s="969" t="s">
        <v>757</v>
      </c>
      <c r="R26" s="962"/>
    </row>
    <row r="27" spans="2:19" ht="21.75" customHeight="1">
      <c r="B27" s="927"/>
      <c r="C27" s="932" t="s">
        <v>70</v>
      </c>
      <c r="D27" s="851"/>
      <c r="E27" s="929"/>
      <c r="F27" s="929"/>
      <c r="G27" s="852"/>
      <c r="H27" s="852"/>
      <c r="I27" s="852"/>
      <c r="J27" s="930"/>
      <c r="K27" s="852"/>
      <c r="L27" s="930"/>
      <c r="M27" s="852"/>
      <c r="N27" s="930"/>
      <c r="O27" s="852"/>
      <c r="P27" s="959"/>
      <c r="Q27" s="970" t="s">
        <v>758</v>
      </c>
      <c r="R27" s="971"/>
      <c r="S27" s="972"/>
    </row>
    <row r="28" spans="2:18" ht="21.75" customHeight="1">
      <c r="B28" s="927"/>
      <c r="C28" s="932" t="s">
        <v>71</v>
      </c>
      <c r="D28" s="851"/>
      <c r="E28" s="929"/>
      <c r="F28" s="929"/>
      <c r="G28" s="852"/>
      <c r="H28" s="852"/>
      <c r="I28" s="852"/>
      <c r="J28" s="930"/>
      <c r="K28" s="852"/>
      <c r="L28" s="930"/>
      <c r="M28" s="852"/>
      <c r="N28" s="930"/>
      <c r="O28" s="852"/>
      <c r="P28" s="959"/>
      <c r="Q28" s="969" t="s">
        <v>757</v>
      </c>
      <c r="R28" s="854"/>
    </row>
    <row r="29" spans="2:18" ht="21.75" customHeight="1">
      <c r="B29" s="927"/>
      <c r="C29" s="932" t="s">
        <v>72</v>
      </c>
      <c r="D29" s="851"/>
      <c r="E29" s="929"/>
      <c r="F29" s="929"/>
      <c r="G29" s="852"/>
      <c r="H29" s="852"/>
      <c r="I29" s="852"/>
      <c r="J29" s="930"/>
      <c r="K29" s="852"/>
      <c r="L29" s="930"/>
      <c r="M29" s="852"/>
      <c r="N29" s="930"/>
      <c r="O29" s="852"/>
      <c r="P29" s="959"/>
      <c r="Q29" s="969" t="s">
        <v>757</v>
      </c>
      <c r="R29" s="854"/>
    </row>
    <row r="30" spans="2:18" ht="21.75" customHeight="1">
      <c r="B30" s="927"/>
      <c r="C30" s="932" t="s">
        <v>178</v>
      </c>
      <c r="D30" s="851"/>
      <c r="E30" s="929"/>
      <c r="F30" s="929"/>
      <c r="G30" s="852"/>
      <c r="H30" s="852"/>
      <c r="I30" s="852"/>
      <c r="J30" s="930"/>
      <c r="K30" s="852"/>
      <c r="L30" s="930"/>
      <c r="M30" s="852"/>
      <c r="N30" s="930"/>
      <c r="O30" s="852"/>
      <c r="P30" s="959"/>
      <c r="Q30" s="822"/>
      <c r="R30" s="854"/>
    </row>
    <row r="31" spans="2:18" ht="21.75" customHeight="1">
      <c r="B31" s="918" t="s">
        <v>73</v>
      </c>
      <c r="C31" s="919"/>
      <c r="D31" s="963">
        <f>SUM(D32:D40)</f>
        <v>0</v>
      </c>
      <c r="E31" s="964"/>
      <c r="F31" s="964"/>
      <c r="G31" s="965">
        <f>SUM(G32:G40)</f>
        <v>0</v>
      </c>
      <c r="H31" s="965">
        <f>SUM(H32:H40)</f>
        <v>0</v>
      </c>
      <c r="I31" s="965">
        <f>SUM(I32:I40)</f>
        <v>0</v>
      </c>
      <c r="J31" s="966">
        <f>SUM(J32:J40)</f>
        <v>0</v>
      </c>
      <c r="K31" s="965"/>
      <c r="L31" s="966">
        <f>SUM(L32:L40)</f>
        <v>0</v>
      </c>
      <c r="M31" s="965"/>
      <c r="N31" s="966">
        <f>SUM(N32:N40)</f>
        <v>0</v>
      </c>
      <c r="O31" s="965"/>
      <c r="P31" s="967"/>
      <c r="Q31" s="925"/>
      <c r="R31" s="973"/>
    </row>
    <row r="32" spans="2:18" ht="21.75" customHeight="1">
      <c r="B32" s="927"/>
      <c r="C32" s="932" t="s">
        <v>74</v>
      </c>
      <c r="D32" s="851"/>
      <c r="E32" s="929"/>
      <c r="F32" s="929"/>
      <c r="G32" s="852"/>
      <c r="H32" s="852"/>
      <c r="I32" s="852"/>
      <c r="J32" s="930"/>
      <c r="K32" s="852"/>
      <c r="L32" s="930"/>
      <c r="M32" s="852"/>
      <c r="N32" s="930"/>
      <c r="O32" s="852"/>
      <c r="P32" s="959"/>
      <c r="Q32" s="1624" t="s">
        <v>20</v>
      </c>
      <c r="R32" s="1625"/>
    </row>
    <row r="33" spans="2:18" ht="21.75" customHeight="1">
      <c r="B33" s="927"/>
      <c r="C33" s="932" t="s">
        <v>75</v>
      </c>
      <c r="D33" s="851"/>
      <c r="E33" s="929"/>
      <c r="F33" s="929"/>
      <c r="G33" s="852"/>
      <c r="H33" s="852"/>
      <c r="I33" s="852"/>
      <c r="J33" s="930"/>
      <c r="K33" s="852"/>
      <c r="L33" s="930"/>
      <c r="M33" s="852"/>
      <c r="N33" s="930"/>
      <c r="O33" s="852"/>
      <c r="P33" s="959"/>
      <c r="Q33" s="969" t="s">
        <v>759</v>
      </c>
      <c r="R33" s="854"/>
    </row>
    <row r="34" spans="2:18" ht="21.75" customHeight="1">
      <c r="B34" s="927"/>
      <c r="C34" s="932" t="s">
        <v>76</v>
      </c>
      <c r="D34" s="851"/>
      <c r="E34" s="929"/>
      <c r="F34" s="929"/>
      <c r="G34" s="852"/>
      <c r="H34" s="852"/>
      <c r="I34" s="852"/>
      <c r="J34" s="930"/>
      <c r="K34" s="852"/>
      <c r="L34" s="930"/>
      <c r="M34" s="852"/>
      <c r="N34" s="930"/>
      <c r="O34" s="852"/>
      <c r="P34" s="959"/>
      <c r="Q34" s="969" t="s">
        <v>760</v>
      </c>
      <c r="R34" s="854"/>
    </row>
    <row r="35" spans="2:18" ht="21.75" customHeight="1">
      <c r="B35" s="927"/>
      <c r="C35" s="932" t="s">
        <v>77</v>
      </c>
      <c r="D35" s="851"/>
      <c r="E35" s="929"/>
      <c r="F35" s="929"/>
      <c r="G35" s="852"/>
      <c r="H35" s="852"/>
      <c r="I35" s="852"/>
      <c r="J35" s="930"/>
      <c r="K35" s="852"/>
      <c r="L35" s="930"/>
      <c r="M35" s="852"/>
      <c r="N35" s="930"/>
      <c r="O35" s="852"/>
      <c r="P35" s="959"/>
      <c r="Q35" s="969" t="s">
        <v>759</v>
      </c>
      <c r="R35" s="854"/>
    </row>
    <row r="36" spans="2:18" ht="21.75" customHeight="1">
      <c r="B36" s="927"/>
      <c r="C36" s="932" t="s">
        <v>78</v>
      </c>
      <c r="D36" s="851"/>
      <c r="E36" s="929"/>
      <c r="F36" s="929"/>
      <c r="G36" s="852"/>
      <c r="H36" s="852"/>
      <c r="I36" s="852"/>
      <c r="J36" s="930"/>
      <c r="K36" s="852"/>
      <c r="L36" s="930"/>
      <c r="M36" s="852"/>
      <c r="N36" s="930"/>
      <c r="O36" s="852"/>
      <c r="P36" s="959"/>
      <c r="Q36" s="969" t="s">
        <v>759</v>
      </c>
      <c r="R36" s="854"/>
    </row>
    <row r="37" spans="2:18" ht="21.75" customHeight="1">
      <c r="B37" s="927"/>
      <c r="C37" s="932" t="s">
        <v>69</v>
      </c>
      <c r="D37" s="851"/>
      <c r="E37" s="929"/>
      <c r="F37" s="929"/>
      <c r="G37" s="852"/>
      <c r="H37" s="852"/>
      <c r="I37" s="852"/>
      <c r="J37" s="930"/>
      <c r="K37" s="852"/>
      <c r="L37" s="930"/>
      <c r="M37" s="852"/>
      <c r="N37" s="930"/>
      <c r="O37" s="852"/>
      <c r="P37" s="959"/>
      <c r="Q37" s="969" t="s">
        <v>761</v>
      </c>
      <c r="R37" s="854"/>
    </row>
    <row r="38" spans="2:18" ht="21.75" customHeight="1">
      <c r="B38" s="927"/>
      <c r="C38" s="974" t="s">
        <v>280</v>
      </c>
      <c r="D38" s="851"/>
      <c r="E38" s="929"/>
      <c r="F38" s="929"/>
      <c r="G38" s="852"/>
      <c r="H38" s="852"/>
      <c r="I38" s="852"/>
      <c r="J38" s="930"/>
      <c r="K38" s="852"/>
      <c r="L38" s="930"/>
      <c r="M38" s="852"/>
      <c r="N38" s="930"/>
      <c r="O38" s="852"/>
      <c r="P38" s="959"/>
      <c r="Q38" s="969" t="s">
        <v>757</v>
      </c>
      <c r="R38" s="854"/>
    </row>
    <row r="39" spans="2:18" ht="21.75" customHeight="1">
      <c r="B39" s="927"/>
      <c r="C39" s="932" t="s">
        <v>21</v>
      </c>
      <c r="D39" s="851"/>
      <c r="E39" s="929"/>
      <c r="F39" s="929"/>
      <c r="G39" s="852"/>
      <c r="H39" s="852"/>
      <c r="I39" s="852"/>
      <c r="J39" s="930"/>
      <c r="K39" s="852"/>
      <c r="L39" s="930"/>
      <c r="M39" s="852"/>
      <c r="N39" s="930"/>
      <c r="O39" s="852"/>
      <c r="P39" s="959"/>
      <c r="Q39" s="969" t="s">
        <v>760</v>
      </c>
      <c r="R39" s="854"/>
    </row>
    <row r="40" spans="2:18" ht="21.75" customHeight="1">
      <c r="B40" s="927"/>
      <c r="C40" s="932" t="s">
        <v>178</v>
      </c>
      <c r="D40" s="851"/>
      <c r="E40" s="929"/>
      <c r="F40" s="929"/>
      <c r="G40" s="852"/>
      <c r="H40" s="852"/>
      <c r="I40" s="852"/>
      <c r="J40" s="930"/>
      <c r="K40" s="852"/>
      <c r="L40" s="930"/>
      <c r="M40" s="852"/>
      <c r="N40" s="930"/>
      <c r="O40" s="852"/>
      <c r="P40" s="959"/>
      <c r="Q40" s="969" t="s">
        <v>757</v>
      </c>
      <c r="R40" s="854"/>
    </row>
    <row r="41" spans="2:18" ht="21.75" customHeight="1">
      <c r="B41" s="975" t="s">
        <v>79</v>
      </c>
      <c r="C41" s="919"/>
      <c r="D41" s="963">
        <f>D42</f>
        <v>0</v>
      </c>
      <c r="E41" s="964"/>
      <c r="F41" s="964"/>
      <c r="G41" s="965">
        <f>G42</f>
        <v>0</v>
      </c>
      <c r="H41" s="965">
        <f>H42</f>
        <v>0</v>
      </c>
      <c r="I41" s="965">
        <f>I42</f>
        <v>0</v>
      </c>
      <c r="J41" s="966">
        <f>J42</f>
        <v>0</v>
      </c>
      <c r="K41" s="965"/>
      <c r="L41" s="966">
        <f>L42</f>
        <v>0</v>
      </c>
      <c r="M41" s="965"/>
      <c r="N41" s="966">
        <f>N42</f>
        <v>0</v>
      </c>
      <c r="O41" s="965"/>
      <c r="P41" s="967"/>
      <c r="Q41" s="976"/>
      <c r="R41" s="973"/>
    </row>
    <row r="42" spans="2:18" ht="21.75" customHeight="1" thickBot="1">
      <c r="B42" s="927"/>
      <c r="C42" s="932" t="s">
        <v>79</v>
      </c>
      <c r="D42" s="977"/>
      <c r="E42" s="978"/>
      <c r="F42" s="978"/>
      <c r="G42" s="979"/>
      <c r="H42" s="979"/>
      <c r="I42" s="979"/>
      <c r="J42" s="980"/>
      <c r="K42" s="979"/>
      <c r="L42" s="980"/>
      <c r="M42" s="979"/>
      <c r="N42" s="980"/>
      <c r="O42" s="979"/>
      <c r="P42" s="981"/>
      <c r="Q42" s="853"/>
      <c r="R42" s="854"/>
    </row>
    <row r="43" spans="2:18" ht="21.75" customHeight="1" thickBot="1">
      <c r="B43" s="940" t="s">
        <v>80</v>
      </c>
      <c r="C43" s="941"/>
      <c r="D43" s="943">
        <f>D18+D23+D31+D41</f>
        <v>0</v>
      </c>
      <c r="E43" s="943"/>
      <c r="F43" s="943"/>
      <c r="G43" s="943">
        <f>G18+G23+G31+G41</f>
        <v>0</v>
      </c>
      <c r="H43" s="943">
        <f>H18+H23+H31+H41</f>
        <v>0</v>
      </c>
      <c r="I43" s="943">
        <f>I18+I23+I31+I41</f>
        <v>0</v>
      </c>
      <c r="J43" s="946">
        <f>J18+J23+J31+J41</f>
        <v>0</v>
      </c>
      <c r="K43" s="944"/>
      <c r="L43" s="946">
        <f>L18+L23+L31+L41</f>
        <v>0</v>
      </c>
      <c r="M43" s="944"/>
      <c r="N43" s="946">
        <f>N18+N23+N31+N41</f>
        <v>0</v>
      </c>
      <c r="O43" s="944"/>
      <c r="P43" s="946"/>
      <c r="Q43" s="835"/>
      <c r="R43" s="836"/>
    </row>
    <row r="44" spans="2:18" ht="21.75" customHeight="1" thickBot="1">
      <c r="B44" s="982" t="s">
        <v>81</v>
      </c>
      <c r="C44" s="983"/>
      <c r="D44" s="984">
        <f>D16-D43</f>
        <v>0</v>
      </c>
      <c r="E44" s="984"/>
      <c r="F44" s="984"/>
      <c r="G44" s="984">
        <f>G16-G43</f>
        <v>0</v>
      </c>
      <c r="H44" s="984">
        <f>H16-H43</f>
        <v>0</v>
      </c>
      <c r="I44" s="984">
        <f>I16-I43</f>
        <v>0</v>
      </c>
      <c r="J44" s="985">
        <f>J16-J43</f>
        <v>0</v>
      </c>
      <c r="K44" s="986"/>
      <c r="L44" s="985">
        <f>L16-L43</f>
        <v>0</v>
      </c>
      <c r="M44" s="986"/>
      <c r="N44" s="985">
        <f>N16-N43</f>
        <v>0</v>
      </c>
      <c r="O44" s="986"/>
      <c r="P44" s="985"/>
      <c r="Q44" s="859"/>
      <c r="R44" s="860"/>
    </row>
    <row r="45" spans="2:18" ht="21.75" customHeight="1">
      <c r="B45" s="987" t="s">
        <v>82</v>
      </c>
      <c r="C45" s="988"/>
      <c r="D45" s="862"/>
      <c r="E45" s="862"/>
      <c r="F45" s="862"/>
      <c r="G45" s="863"/>
      <c r="H45" s="863"/>
      <c r="I45" s="863"/>
      <c r="J45" s="864"/>
      <c r="K45" s="863"/>
      <c r="L45" s="864"/>
      <c r="M45" s="863"/>
      <c r="N45" s="864"/>
      <c r="O45" s="863"/>
      <c r="P45" s="989"/>
      <c r="Q45" s="865"/>
      <c r="R45" s="866"/>
    </row>
    <row r="46" spans="2:18" ht="21.75" customHeight="1" thickBot="1">
      <c r="B46" s="990" t="s">
        <v>83</v>
      </c>
      <c r="C46" s="991"/>
      <c r="D46" s="992">
        <f>D44-D45</f>
        <v>0</v>
      </c>
      <c r="E46" s="992"/>
      <c r="F46" s="992"/>
      <c r="G46" s="992">
        <f>G44-G45</f>
        <v>0</v>
      </c>
      <c r="H46" s="992">
        <f>H44-H45</f>
        <v>0</v>
      </c>
      <c r="I46" s="992">
        <f>I44-I45</f>
        <v>0</v>
      </c>
      <c r="J46" s="993">
        <f>J44-J45</f>
        <v>0</v>
      </c>
      <c r="K46" s="994"/>
      <c r="L46" s="993">
        <f>L44-L45</f>
        <v>0</v>
      </c>
      <c r="M46" s="994"/>
      <c r="N46" s="993">
        <f>N44-N45</f>
        <v>0</v>
      </c>
      <c r="O46" s="994"/>
      <c r="P46" s="993"/>
      <c r="Q46" s="870"/>
      <c r="R46" s="871"/>
    </row>
    <row r="47" spans="2:18" ht="21.75" customHeight="1">
      <c r="B47" s="987" t="s">
        <v>84</v>
      </c>
      <c r="C47" s="988"/>
      <c r="D47" s="862"/>
      <c r="E47" s="862"/>
      <c r="F47" s="862"/>
      <c r="G47" s="872"/>
      <c r="H47" s="872"/>
      <c r="I47" s="872"/>
      <c r="J47" s="995"/>
      <c r="K47" s="996"/>
      <c r="L47" s="995"/>
      <c r="M47" s="996"/>
      <c r="N47" s="995"/>
      <c r="O47" s="996"/>
      <c r="P47" s="995"/>
      <c r="Q47" s="297" t="s">
        <v>85</v>
      </c>
      <c r="R47" s="866"/>
    </row>
    <row r="48" spans="2:18" ht="21.75" customHeight="1" thickBot="1">
      <c r="B48" s="982" t="s">
        <v>86</v>
      </c>
      <c r="C48" s="983"/>
      <c r="D48" s="984">
        <f>D46-D47</f>
        <v>0</v>
      </c>
      <c r="E48" s="984"/>
      <c r="F48" s="984"/>
      <c r="G48" s="984">
        <f>G46-G47</f>
        <v>0</v>
      </c>
      <c r="H48" s="984">
        <f>H46-H47</f>
        <v>0</v>
      </c>
      <c r="I48" s="984">
        <f>I46-I47</f>
        <v>0</v>
      </c>
      <c r="J48" s="985">
        <f>J46-J47</f>
        <v>0</v>
      </c>
      <c r="K48" s="986"/>
      <c r="L48" s="985">
        <f>L46-L47</f>
        <v>0</v>
      </c>
      <c r="M48" s="986"/>
      <c r="N48" s="985">
        <f>N46-N47</f>
        <v>0</v>
      </c>
      <c r="O48" s="986"/>
      <c r="P48" s="985"/>
      <c r="Q48" s="859"/>
      <c r="R48" s="860"/>
    </row>
    <row r="49" spans="2:18" ht="21.75" customHeight="1">
      <c r="B49" s="987" t="s">
        <v>87</v>
      </c>
      <c r="C49" s="988"/>
      <c r="D49" s="862"/>
      <c r="E49" s="862"/>
      <c r="F49" s="862"/>
      <c r="G49" s="863"/>
      <c r="H49" s="863"/>
      <c r="I49" s="863"/>
      <c r="J49" s="864"/>
      <c r="K49" s="863"/>
      <c r="L49" s="864"/>
      <c r="M49" s="863"/>
      <c r="N49" s="864"/>
      <c r="O49" s="863"/>
      <c r="P49" s="989"/>
      <c r="Q49" s="865"/>
      <c r="R49" s="866"/>
    </row>
    <row r="50" spans="2:18" ht="21.75" customHeight="1" thickBot="1">
      <c r="B50" s="990" t="s">
        <v>88</v>
      </c>
      <c r="C50" s="991"/>
      <c r="D50" s="997">
        <f>D44-D47-D49</f>
        <v>0</v>
      </c>
      <c r="E50" s="997"/>
      <c r="F50" s="997"/>
      <c r="G50" s="997">
        <f>G44-G47-G49</f>
        <v>0</v>
      </c>
      <c r="H50" s="997">
        <f>H44-H47-H49</f>
        <v>0</v>
      </c>
      <c r="I50" s="997">
        <f>I44-I47-I49</f>
        <v>0</v>
      </c>
      <c r="J50" s="998">
        <f>J44-J47-J49</f>
        <v>0</v>
      </c>
      <c r="K50" s="999"/>
      <c r="L50" s="998">
        <f>L44-L47-L49</f>
        <v>0</v>
      </c>
      <c r="M50" s="999"/>
      <c r="N50" s="998">
        <f>N44-N47-N49</f>
        <v>0</v>
      </c>
      <c r="O50" s="999"/>
      <c r="P50" s="998"/>
      <c r="Q50" s="870"/>
      <c r="R50" s="871"/>
    </row>
    <row r="51" spans="2:18" ht="21.75" customHeight="1">
      <c r="B51" s="987" t="s">
        <v>89</v>
      </c>
      <c r="C51" s="988"/>
      <c r="D51" s="874"/>
      <c r="E51" s="874"/>
      <c r="F51" s="874"/>
      <c r="G51" s="875"/>
      <c r="H51" s="875"/>
      <c r="I51" s="875"/>
      <c r="J51" s="1000"/>
      <c r="K51" s="875"/>
      <c r="L51" s="1000"/>
      <c r="M51" s="875"/>
      <c r="N51" s="1000"/>
      <c r="O51" s="875"/>
      <c r="P51" s="1001"/>
      <c r="Q51" s="865"/>
      <c r="R51" s="866"/>
    </row>
    <row r="52" spans="2:18" ht="21.75" customHeight="1" thickBot="1">
      <c r="B52" s="990" t="s">
        <v>90</v>
      </c>
      <c r="C52" s="991"/>
      <c r="D52" s="997">
        <f>D51+D50</f>
        <v>0</v>
      </c>
      <c r="E52" s="997"/>
      <c r="F52" s="997"/>
      <c r="G52" s="999">
        <f>G51+G50</f>
        <v>0</v>
      </c>
      <c r="H52" s="999">
        <f>H51+H50</f>
        <v>0</v>
      </c>
      <c r="I52" s="999">
        <f>I51+I50</f>
        <v>0</v>
      </c>
      <c r="J52" s="1002">
        <f>J51+J50</f>
        <v>0</v>
      </c>
      <c r="K52" s="1003"/>
      <c r="L52" s="1002">
        <f>L51+L50</f>
        <v>0</v>
      </c>
      <c r="M52" s="1003"/>
      <c r="N52" s="1002">
        <f>N51+N50</f>
        <v>0</v>
      </c>
      <c r="O52" s="1003"/>
      <c r="P52" s="998"/>
      <c r="Q52" s="870"/>
      <c r="R52" s="871"/>
    </row>
    <row r="53" spans="3:18" ht="4.5" customHeight="1" thickBot="1">
      <c r="C53" s="804"/>
      <c r="D53" s="877"/>
      <c r="E53" s="877"/>
      <c r="F53" s="877"/>
      <c r="G53" s="877"/>
      <c r="H53" s="877"/>
      <c r="I53" s="877"/>
      <c r="J53" s="877"/>
      <c r="K53" s="877"/>
      <c r="L53" s="877"/>
      <c r="M53" s="877"/>
      <c r="N53" s="877"/>
      <c r="O53" s="877"/>
      <c r="P53" s="877"/>
      <c r="Q53" s="878"/>
      <c r="R53" s="878"/>
    </row>
    <row r="54" spans="2:19" s="884" customFormat="1" ht="21" customHeight="1" thickTop="1">
      <c r="B54" s="879"/>
      <c r="C54" s="880" t="s">
        <v>746</v>
      </c>
      <c r="D54" s="880"/>
      <c r="E54" s="880"/>
      <c r="F54" s="880"/>
      <c r="G54" s="880"/>
      <c r="H54" s="880"/>
      <c r="I54" s="881"/>
      <c r="J54" s="881"/>
      <c r="K54" s="881"/>
      <c r="L54" s="881"/>
      <c r="M54" s="881"/>
      <c r="N54" s="881"/>
      <c r="O54" s="881"/>
      <c r="P54" s="881"/>
      <c r="Q54" s="881"/>
      <c r="R54" s="1004"/>
      <c r="S54" s="883"/>
    </row>
    <row r="55" spans="2:19" s="884" customFormat="1" ht="21" customHeight="1">
      <c r="B55" s="885"/>
      <c r="C55" s="1005" t="s">
        <v>762</v>
      </c>
      <c r="D55" s="886"/>
      <c r="E55" s="886"/>
      <c r="F55" s="886"/>
      <c r="G55" s="886"/>
      <c r="H55" s="886"/>
      <c r="I55" s="887"/>
      <c r="J55" s="887"/>
      <c r="K55" s="887"/>
      <c r="L55" s="887"/>
      <c r="M55" s="887"/>
      <c r="N55" s="887"/>
      <c r="O55" s="887"/>
      <c r="P55" s="887"/>
      <c r="Q55" s="887"/>
      <c r="R55" s="1006"/>
      <c r="S55" s="883"/>
    </row>
    <row r="56" spans="2:19" s="884" customFormat="1" ht="21" customHeight="1">
      <c r="B56" s="885"/>
      <c r="C56" s="1005" t="s">
        <v>763</v>
      </c>
      <c r="D56" s="886"/>
      <c r="E56" s="886"/>
      <c r="F56" s="886"/>
      <c r="G56" s="886"/>
      <c r="H56" s="886"/>
      <c r="I56" s="887"/>
      <c r="J56" s="887"/>
      <c r="K56" s="887"/>
      <c r="L56" s="887"/>
      <c r="M56" s="887"/>
      <c r="N56" s="887"/>
      <c r="O56" s="887"/>
      <c r="P56" s="887"/>
      <c r="Q56" s="887"/>
      <c r="R56" s="1006"/>
      <c r="S56" s="883"/>
    </row>
    <row r="57" spans="2:18" s="884" customFormat="1" ht="21" customHeight="1">
      <c r="B57" s="885"/>
      <c r="C57" s="1005" t="s">
        <v>764</v>
      </c>
      <c r="D57" s="886"/>
      <c r="E57" s="886"/>
      <c r="F57" s="886"/>
      <c r="G57" s="886"/>
      <c r="H57" s="886"/>
      <c r="I57" s="886"/>
      <c r="J57" s="886"/>
      <c r="K57" s="886"/>
      <c r="L57" s="886"/>
      <c r="M57" s="886"/>
      <c r="N57" s="886"/>
      <c r="O57" s="886"/>
      <c r="P57" s="886"/>
      <c r="Q57" s="886"/>
      <c r="R57" s="1007"/>
    </row>
    <row r="58" spans="2:18" s="884" customFormat="1" ht="21" customHeight="1">
      <c r="B58" s="885"/>
      <c r="C58" s="1005" t="s">
        <v>765</v>
      </c>
      <c r="D58" s="1008"/>
      <c r="E58" s="1008"/>
      <c r="F58" s="1008"/>
      <c r="G58" s="886"/>
      <c r="H58" s="1008"/>
      <c r="I58" s="886"/>
      <c r="J58" s="886"/>
      <c r="K58" s="886"/>
      <c r="L58" s="886"/>
      <c r="M58" s="886"/>
      <c r="N58" s="886"/>
      <c r="O58" s="886"/>
      <c r="P58" s="886"/>
      <c r="Q58" s="886"/>
      <c r="R58" s="1007"/>
    </row>
    <row r="59" spans="2:18" s="884" customFormat="1" ht="21" customHeight="1" thickBot="1">
      <c r="B59" s="888"/>
      <c r="C59" s="1009" t="s">
        <v>766</v>
      </c>
      <c r="D59" s="889"/>
      <c r="E59" s="889"/>
      <c r="F59" s="889"/>
      <c r="G59" s="889"/>
      <c r="H59" s="889"/>
      <c r="I59" s="889"/>
      <c r="J59" s="889"/>
      <c r="K59" s="889"/>
      <c r="L59" s="889"/>
      <c r="M59" s="889"/>
      <c r="N59" s="889"/>
      <c r="O59" s="889"/>
      <c r="P59" s="889"/>
      <c r="Q59" s="889"/>
      <c r="R59" s="1010"/>
    </row>
    <row r="60" ht="21.75" customHeight="1" thickTop="1"/>
  </sheetData>
  <sheetProtection/>
  <mergeCells count="9">
    <mergeCell ref="B14:C14"/>
    <mergeCell ref="Q14:R14"/>
    <mergeCell ref="Q32:R32"/>
    <mergeCell ref="B2:R2"/>
    <mergeCell ref="B6:C6"/>
    <mergeCell ref="Q6:R6"/>
    <mergeCell ref="Q11:R11"/>
    <mergeCell ref="Q12:R12"/>
    <mergeCell ref="Q13:R13"/>
  </mergeCells>
  <printOptions/>
  <pageMargins left="1.3779527559055118" right="0" top="0.5905511811023623" bottom="0.35433070866141736" header="0.2362204724409449" footer="0.35433070866141736"/>
  <pageSetup cellComments="asDisplayed" fitToHeight="1" fitToWidth="1" horizontalDpi="300" verticalDpi="300" orientation="landscape" paperSize="8" scale="63" r:id="rId2"/>
  <drawing r:id="rId1"/>
</worksheet>
</file>

<file path=xl/worksheets/sheet21.xml><?xml version="1.0" encoding="utf-8"?>
<worksheet xmlns="http://schemas.openxmlformats.org/spreadsheetml/2006/main" xmlns:r="http://schemas.openxmlformats.org/officeDocument/2006/relationships">
  <dimension ref="B1:I25"/>
  <sheetViews>
    <sheetView zoomScale="115" zoomScaleNormal="115" zoomScalePageLayoutView="0" workbookViewId="0" topLeftCell="A1">
      <selection activeCell="A1" sqref="A1"/>
    </sheetView>
  </sheetViews>
  <sheetFormatPr defaultColWidth="3.625" defaultRowHeight="28.5" customHeight="1"/>
  <cols>
    <col min="1" max="1" width="10.625" style="0" customWidth="1"/>
    <col min="2" max="3" width="8.625" style="0" customWidth="1"/>
    <col min="4" max="9" width="7.625" style="0" customWidth="1"/>
    <col min="10" max="10" width="10.625" style="0" customWidth="1"/>
  </cols>
  <sheetData>
    <row r="1" spans="2:9" s="258" customFormat="1" ht="28.5" customHeight="1">
      <c r="B1" s="1637" t="s">
        <v>1</v>
      </c>
      <c r="C1" s="1637"/>
      <c r="D1" s="1637"/>
      <c r="E1" s="1637"/>
      <c r="F1" s="1637"/>
      <c r="G1" s="1637"/>
      <c r="H1" s="1637"/>
      <c r="I1" s="1637"/>
    </row>
    <row r="2" spans="8:9" ht="28.5" customHeight="1">
      <c r="H2" s="1636" t="s">
        <v>316</v>
      </c>
      <c r="I2" s="1636"/>
    </row>
    <row r="3" ht="28.5" customHeight="1" thickBot="1">
      <c r="B3" s="259" t="s">
        <v>32</v>
      </c>
    </row>
    <row r="4" spans="2:9" ht="28.5" customHeight="1">
      <c r="B4" s="1640"/>
      <c r="C4" s="1641"/>
      <c r="D4" s="1641"/>
      <c r="E4" s="1641"/>
      <c r="F4" s="1641"/>
      <c r="G4" s="1641"/>
      <c r="H4" s="1641"/>
      <c r="I4" s="1642"/>
    </row>
    <row r="5" spans="2:9" ht="28.5" customHeight="1" thickBot="1">
      <c r="B5" s="1643"/>
      <c r="C5" s="1644"/>
      <c r="D5" s="1644"/>
      <c r="E5" s="1644"/>
      <c r="F5" s="1644"/>
      <c r="G5" s="1644"/>
      <c r="H5" s="1644"/>
      <c r="I5" s="1645"/>
    </row>
    <row r="7" ht="28.5" customHeight="1" thickBot="1">
      <c r="B7" s="259" t="s">
        <v>33</v>
      </c>
    </row>
    <row r="8" spans="2:9" s="265" customFormat="1" ht="28.5" customHeight="1" thickBot="1">
      <c r="B8" s="1638"/>
      <c r="C8" s="1639"/>
      <c r="D8" s="261" t="s">
        <v>34</v>
      </c>
      <c r="E8" s="262" t="s">
        <v>35</v>
      </c>
      <c r="F8" s="262" t="s">
        <v>36</v>
      </c>
      <c r="G8" s="263" t="s">
        <v>37</v>
      </c>
      <c r="H8" s="264" t="s">
        <v>38</v>
      </c>
      <c r="I8" s="260" t="s">
        <v>221</v>
      </c>
    </row>
    <row r="9" spans="2:9" ht="28.5" customHeight="1">
      <c r="B9" s="1631" t="s">
        <v>6</v>
      </c>
      <c r="C9" s="266" t="s">
        <v>39</v>
      </c>
      <c r="D9" s="267"/>
      <c r="E9" s="268"/>
      <c r="F9" s="268"/>
      <c r="G9" s="269"/>
      <c r="H9" s="270">
        <f>SUM(D9:G9)</f>
        <v>0</v>
      </c>
      <c r="I9" s="271">
        <f>H9</f>
        <v>0</v>
      </c>
    </row>
    <row r="10" spans="2:9" ht="28.5" customHeight="1">
      <c r="B10" s="1631"/>
      <c r="C10" s="272" t="s">
        <v>39</v>
      </c>
      <c r="D10" s="273"/>
      <c r="E10" s="274"/>
      <c r="F10" s="274"/>
      <c r="G10" s="275"/>
      <c r="H10" s="270">
        <f>SUM(D10:G10)</f>
        <v>0</v>
      </c>
      <c r="I10" s="276">
        <f>H10</f>
        <v>0</v>
      </c>
    </row>
    <row r="11" spans="2:9" ht="28.5" customHeight="1">
      <c r="B11" s="1632"/>
      <c r="C11" s="272" t="s">
        <v>39</v>
      </c>
      <c r="D11" s="273"/>
      <c r="E11" s="274"/>
      <c r="F11" s="274"/>
      <c r="G11" s="275"/>
      <c r="H11" s="270">
        <f>SUM(D11:G11)</f>
        <v>0</v>
      </c>
      <c r="I11" s="276">
        <f>H11</f>
        <v>0</v>
      </c>
    </row>
    <row r="12" spans="2:9" ht="28.5" customHeight="1" thickBot="1">
      <c r="B12" s="1633" t="s">
        <v>40</v>
      </c>
      <c r="C12" s="1634"/>
      <c r="D12" s="277">
        <f aca="true" t="shared" si="0" ref="D12:I12">SUM(D9:D11)</f>
        <v>0</v>
      </c>
      <c r="E12" s="278">
        <f t="shared" si="0"/>
        <v>0</v>
      </c>
      <c r="F12" s="278">
        <f t="shared" si="0"/>
        <v>0</v>
      </c>
      <c r="G12" s="279">
        <f t="shared" si="0"/>
        <v>0</v>
      </c>
      <c r="H12" s="280">
        <f t="shared" si="0"/>
        <v>0</v>
      </c>
      <c r="I12" s="281">
        <f t="shared" si="0"/>
        <v>0</v>
      </c>
    </row>
    <row r="13" spans="2:9" ht="28.5" customHeight="1">
      <c r="B13" s="1635" t="s">
        <v>6</v>
      </c>
      <c r="C13" s="282" t="s">
        <v>39</v>
      </c>
      <c r="D13" s="267"/>
      <c r="E13" s="268"/>
      <c r="F13" s="268"/>
      <c r="G13" s="269"/>
      <c r="H13" s="270">
        <f>SUM(D13:G13)</f>
        <v>0</v>
      </c>
      <c r="I13" s="283">
        <f>I9+H13</f>
        <v>0</v>
      </c>
    </row>
    <row r="14" spans="2:9" ht="28.5" customHeight="1">
      <c r="B14" s="1631"/>
      <c r="C14" s="272" t="s">
        <v>39</v>
      </c>
      <c r="D14" s="273"/>
      <c r="E14" s="274"/>
      <c r="F14" s="274"/>
      <c r="G14" s="275"/>
      <c r="H14" s="270">
        <f>SUM(D14:G14)</f>
        <v>0</v>
      </c>
      <c r="I14" s="284">
        <f>I10+H14</f>
        <v>0</v>
      </c>
    </row>
    <row r="15" spans="2:9" ht="28.5" customHeight="1">
      <c r="B15" s="1632"/>
      <c r="C15" s="272" t="s">
        <v>39</v>
      </c>
      <c r="D15" s="273"/>
      <c r="E15" s="274"/>
      <c r="F15" s="274"/>
      <c r="G15" s="275"/>
      <c r="H15" s="270">
        <f>SUM(D15:G15)</f>
        <v>0</v>
      </c>
      <c r="I15" s="284">
        <f>I11+H15</f>
        <v>0</v>
      </c>
    </row>
    <row r="16" spans="2:9" ht="28.5" customHeight="1" thickBot="1">
      <c r="B16" s="1629" t="s">
        <v>40</v>
      </c>
      <c r="C16" s="1630"/>
      <c r="D16" s="277">
        <f aca="true" t="shared" si="1" ref="D16:I16">SUM(D13:D15)</f>
        <v>0</v>
      </c>
      <c r="E16" s="278">
        <f t="shared" si="1"/>
        <v>0</v>
      </c>
      <c r="F16" s="278">
        <f t="shared" si="1"/>
        <v>0</v>
      </c>
      <c r="G16" s="279">
        <f t="shared" si="1"/>
        <v>0</v>
      </c>
      <c r="H16" s="280">
        <f t="shared" si="1"/>
        <v>0</v>
      </c>
      <c r="I16" s="281">
        <f t="shared" si="1"/>
        <v>0</v>
      </c>
    </row>
    <row r="17" spans="2:9" ht="28.5" customHeight="1">
      <c r="B17" s="1631" t="s">
        <v>6</v>
      </c>
      <c r="C17" s="266" t="s">
        <v>39</v>
      </c>
      <c r="D17" s="267"/>
      <c r="E17" s="268"/>
      <c r="F17" s="268"/>
      <c r="G17" s="269"/>
      <c r="H17" s="270">
        <f>SUM(D17:G17)</f>
        <v>0</v>
      </c>
      <c r="I17" s="283">
        <f>I13+H17</f>
        <v>0</v>
      </c>
    </row>
    <row r="18" spans="2:9" ht="28.5" customHeight="1">
      <c r="B18" s="1631"/>
      <c r="C18" s="272" t="s">
        <v>39</v>
      </c>
      <c r="D18" s="273"/>
      <c r="E18" s="274"/>
      <c r="F18" s="274"/>
      <c r="G18" s="275"/>
      <c r="H18" s="270">
        <f>SUM(D18:G18)</f>
        <v>0</v>
      </c>
      <c r="I18" s="284">
        <f>I14+H18</f>
        <v>0</v>
      </c>
    </row>
    <row r="19" spans="2:9" ht="28.5" customHeight="1">
      <c r="B19" s="1632"/>
      <c r="C19" s="272" t="s">
        <v>39</v>
      </c>
      <c r="D19" s="273"/>
      <c r="E19" s="274"/>
      <c r="F19" s="274"/>
      <c r="G19" s="275"/>
      <c r="H19" s="270">
        <f>SUM(D19:G19)</f>
        <v>0</v>
      </c>
      <c r="I19" s="284">
        <f>I15+H19</f>
        <v>0</v>
      </c>
    </row>
    <row r="20" spans="2:9" ht="28.5" customHeight="1" thickBot="1">
      <c r="B20" s="1633" t="s">
        <v>41</v>
      </c>
      <c r="C20" s="1634"/>
      <c r="D20" s="277">
        <f aca="true" t="shared" si="2" ref="D20:I20">SUM(D17:D19)</f>
        <v>0</v>
      </c>
      <c r="E20" s="278">
        <f t="shared" si="2"/>
        <v>0</v>
      </c>
      <c r="F20" s="278">
        <f t="shared" si="2"/>
        <v>0</v>
      </c>
      <c r="G20" s="279">
        <f t="shared" si="2"/>
        <v>0</v>
      </c>
      <c r="H20" s="280">
        <f t="shared" si="2"/>
        <v>0</v>
      </c>
      <c r="I20" s="281">
        <f t="shared" si="2"/>
        <v>0</v>
      </c>
    </row>
    <row r="21" spans="2:9" ht="28.5" customHeight="1">
      <c r="B21" s="1635" t="s">
        <v>6</v>
      </c>
      <c r="C21" s="282" t="s">
        <v>39</v>
      </c>
      <c r="D21" s="267"/>
      <c r="E21" s="268"/>
      <c r="F21" s="268"/>
      <c r="G21" s="269"/>
      <c r="H21" s="270">
        <f>SUM(D21:G21)</f>
        <v>0</v>
      </c>
      <c r="I21" s="283">
        <f>I17+H21</f>
        <v>0</v>
      </c>
    </row>
    <row r="22" spans="2:9" ht="28.5" customHeight="1">
      <c r="B22" s="1631"/>
      <c r="C22" s="272" t="s">
        <v>39</v>
      </c>
      <c r="D22" s="273"/>
      <c r="E22" s="274"/>
      <c r="F22" s="274"/>
      <c r="G22" s="275"/>
      <c r="H22" s="270">
        <f>SUM(D22:G22)</f>
        <v>0</v>
      </c>
      <c r="I22" s="284">
        <f>I18+H22</f>
        <v>0</v>
      </c>
    </row>
    <row r="23" spans="2:9" ht="28.5" customHeight="1">
      <c r="B23" s="1632"/>
      <c r="C23" s="272" t="s">
        <v>39</v>
      </c>
      <c r="D23" s="273"/>
      <c r="E23" s="274"/>
      <c r="F23" s="274"/>
      <c r="G23" s="275"/>
      <c r="H23" s="270">
        <f>SUM(D23:G23)</f>
        <v>0</v>
      </c>
      <c r="I23" s="284">
        <f>I19+H23</f>
        <v>0</v>
      </c>
    </row>
    <row r="24" spans="2:9" ht="28.5" customHeight="1" thickBot="1">
      <c r="B24" s="1629" t="s">
        <v>40</v>
      </c>
      <c r="C24" s="1630"/>
      <c r="D24" s="277">
        <f aca="true" t="shared" si="3" ref="D24:I24">SUM(D21:D23)</f>
        <v>0</v>
      </c>
      <c r="E24" s="278">
        <f t="shared" si="3"/>
        <v>0</v>
      </c>
      <c r="F24" s="278">
        <f t="shared" si="3"/>
        <v>0</v>
      </c>
      <c r="G24" s="279">
        <f t="shared" si="3"/>
        <v>0</v>
      </c>
      <c r="H24" s="280">
        <f t="shared" si="3"/>
        <v>0</v>
      </c>
      <c r="I24" s="281">
        <f t="shared" si="3"/>
        <v>0</v>
      </c>
    </row>
    <row r="25" ht="28.5" customHeight="1">
      <c r="B25" t="s">
        <v>42</v>
      </c>
    </row>
  </sheetData>
  <sheetProtection/>
  <mergeCells count="12">
    <mergeCell ref="B1:I1"/>
    <mergeCell ref="B8:C8"/>
    <mergeCell ref="B9:B11"/>
    <mergeCell ref="B12:C12"/>
    <mergeCell ref="B4:I5"/>
    <mergeCell ref="B13:B15"/>
    <mergeCell ref="B24:C24"/>
    <mergeCell ref="B16:C16"/>
    <mergeCell ref="B17:B19"/>
    <mergeCell ref="B20:C20"/>
    <mergeCell ref="B21:B23"/>
    <mergeCell ref="H2:I2"/>
  </mergeCells>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R52"/>
  <sheetViews>
    <sheetView view="pageBreakPreview" zoomScaleSheetLayoutView="100" zoomScalePageLayoutView="0" workbookViewId="0" topLeftCell="A1">
      <selection activeCell="C2" sqref="C2"/>
    </sheetView>
  </sheetViews>
  <sheetFormatPr defaultColWidth="9.00390625" defaultRowHeight="13.5"/>
  <cols>
    <col min="1" max="2" width="1.00390625" style="0" customWidth="1"/>
    <col min="3" max="3" width="3.50390625" style="0" customWidth="1"/>
    <col min="4" max="4" width="10.375" style="0" customWidth="1"/>
    <col min="5" max="5" width="12.125" style="0" customWidth="1"/>
    <col min="6" max="6" width="12.875" style="0" customWidth="1"/>
    <col min="7" max="10" width="14.00390625" style="0" customWidth="1"/>
    <col min="11" max="13" width="11.875" style="0" customWidth="1"/>
    <col min="16" max="17" width="12.125" style="0" customWidth="1"/>
  </cols>
  <sheetData>
    <row r="1" spans="3:17" ht="20.25" customHeight="1">
      <c r="C1" s="748" t="s">
        <v>611</v>
      </c>
      <c r="D1" s="748"/>
      <c r="E1" s="749"/>
      <c r="F1" s="750"/>
      <c r="G1" s="750"/>
      <c r="H1" s="750"/>
      <c r="I1" s="750"/>
      <c r="J1" s="750"/>
      <c r="K1" s="750"/>
      <c r="L1" s="750"/>
      <c r="M1" s="750"/>
      <c r="Q1" s="751"/>
    </row>
    <row r="2" spans="3:17" ht="22.5" customHeight="1">
      <c r="C2" s="749"/>
      <c r="D2" s="749"/>
      <c r="E2" s="749"/>
      <c r="F2" s="750"/>
      <c r="G2" s="750"/>
      <c r="H2" s="750"/>
      <c r="I2" s="750"/>
      <c r="J2" s="750"/>
      <c r="K2" s="750"/>
      <c r="L2" s="750"/>
      <c r="M2" s="750"/>
      <c r="Q2" s="751"/>
    </row>
    <row r="3" spans="3:17" ht="21.75" customHeight="1">
      <c r="C3" s="1646" t="s">
        <v>612</v>
      </c>
      <c r="D3" s="1647"/>
      <c r="E3" s="1648"/>
      <c r="F3" s="1649"/>
      <c r="G3" s="1281"/>
      <c r="H3" s="1281"/>
      <c r="I3" s="1281"/>
      <c r="J3" s="1281"/>
      <c r="K3" s="1281"/>
      <c r="L3" s="752"/>
      <c r="M3" s="752"/>
      <c r="Q3" s="751"/>
    </row>
    <row r="4" spans="3:17" ht="21.75" customHeight="1">
      <c r="C4" s="1646" t="s">
        <v>613</v>
      </c>
      <c r="D4" s="1647"/>
      <c r="E4" s="1648"/>
      <c r="F4" s="1649"/>
      <c r="G4" s="1281"/>
      <c r="H4" s="1281"/>
      <c r="I4" s="1281"/>
      <c r="J4" s="1281"/>
      <c r="K4" s="1281"/>
      <c r="L4" s="752"/>
      <c r="M4" s="752"/>
      <c r="Q4" s="751"/>
    </row>
    <row r="5" spans="3:17" ht="21.75" customHeight="1">
      <c r="C5" s="752"/>
      <c r="D5" s="752"/>
      <c r="E5" s="752"/>
      <c r="F5" s="752"/>
      <c r="G5" s="752"/>
      <c r="H5" s="752"/>
      <c r="I5" s="752"/>
      <c r="J5" s="752"/>
      <c r="K5" s="752"/>
      <c r="L5" s="752"/>
      <c r="M5" s="752"/>
      <c r="P5" t="s">
        <v>614</v>
      </c>
      <c r="Q5" s="753"/>
    </row>
    <row r="6" spans="3:17" ht="21.75" customHeight="1" thickBot="1">
      <c r="C6" s="754" t="s">
        <v>615</v>
      </c>
      <c r="D6" s="755"/>
      <c r="E6" s="755"/>
      <c r="F6" s="752"/>
      <c r="G6" s="752"/>
      <c r="H6" s="752"/>
      <c r="I6" s="752"/>
      <c r="J6" s="752"/>
      <c r="K6" s="752"/>
      <c r="L6" s="752"/>
      <c r="M6" s="752"/>
      <c r="P6" s="756" t="s">
        <v>616</v>
      </c>
      <c r="Q6" s="757">
        <v>143600</v>
      </c>
    </row>
    <row r="7" spans="3:17" ht="21.75" customHeight="1">
      <c r="C7" s="1650" t="s">
        <v>617</v>
      </c>
      <c r="D7" s="1651"/>
      <c r="E7" s="1142"/>
      <c r="F7" s="1650" t="s">
        <v>618</v>
      </c>
      <c r="G7" s="1652"/>
      <c r="H7" s="1653" t="s">
        <v>619</v>
      </c>
      <c r="I7" s="1654"/>
      <c r="J7" s="752"/>
      <c r="K7" s="752"/>
      <c r="L7" s="752"/>
      <c r="M7" s="752"/>
      <c r="P7" s="756" t="s">
        <v>620</v>
      </c>
      <c r="Q7" s="757">
        <v>141000</v>
      </c>
    </row>
    <row r="8" spans="3:17" ht="24.75" customHeight="1" thickBot="1">
      <c r="C8" s="1655" t="s">
        <v>616</v>
      </c>
      <c r="D8" s="1656"/>
      <c r="E8" s="1199"/>
      <c r="F8" s="1657">
        <f>IF(C8=P6,Q6,IF(C8=P7,Q7,IF(C8=P8,Q8,Q9)))</f>
        <v>143600</v>
      </c>
      <c r="G8" s="1658"/>
      <c r="H8" s="1659" t="s">
        <v>621</v>
      </c>
      <c r="I8" s="1660"/>
      <c r="J8" s="752"/>
      <c r="K8" s="752"/>
      <c r="L8" s="752"/>
      <c r="M8" s="752"/>
      <c r="P8" s="756" t="s">
        <v>622</v>
      </c>
      <c r="Q8" s="757">
        <v>138300</v>
      </c>
    </row>
    <row r="9" spans="3:17" ht="24.75" customHeight="1">
      <c r="C9" s="752"/>
      <c r="D9" s="752"/>
      <c r="E9" s="752"/>
      <c r="F9" s="752"/>
      <c r="G9" s="752"/>
      <c r="H9" s="752"/>
      <c r="I9" s="752"/>
      <c r="J9" s="752"/>
      <c r="K9" s="752"/>
      <c r="L9" s="752"/>
      <c r="M9" s="752"/>
      <c r="P9" s="756"/>
      <c r="Q9" s="758" t="s">
        <v>623</v>
      </c>
    </row>
    <row r="10" spans="3:17" ht="21.75" customHeight="1" thickBot="1">
      <c r="C10" s="759" t="s">
        <v>624</v>
      </c>
      <c r="D10" s="760"/>
      <c r="E10" s="760"/>
      <c r="F10" s="752"/>
      <c r="G10" s="752"/>
      <c r="H10" s="752"/>
      <c r="I10" s="752"/>
      <c r="J10" s="752"/>
      <c r="K10" s="752"/>
      <c r="L10" s="752"/>
      <c r="M10" s="752"/>
      <c r="Q10" s="751"/>
    </row>
    <row r="11" spans="3:17" ht="21.75" customHeight="1">
      <c r="C11" s="1661" t="s">
        <v>625</v>
      </c>
      <c r="D11" s="1662"/>
      <c r="E11" s="1663"/>
      <c r="F11" s="1667" t="s">
        <v>626</v>
      </c>
      <c r="G11" s="1667"/>
      <c r="H11" s="1668"/>
      <c r="I11" s="1668"/>
      <c r="J11" s="1668"/>
      <c r="K11" s="1668"/>
      <c r="L11" s="1668"/>
      <c r="M11" s="1668"/>
      <c r="Q11" s="751"/>
    </row>
    <row r="12" spans="3:17" ht="21.75" customHeight="1">
      <c r="C12" s="1664"/>
      <c r="D12" s="1665"/>
      <c r="E12" s="1666"/>
      <c r="F12" s="1647" t="s">
        <v>627</v>
      </c>
      <c r="G12" s="1648"/>
      <c r="H12" s="761" t="s">
        <v>628</v>
      </c>
      <c r="I12" s="1646" t="s">
        <v>629</v>
      </c>
      <c r="J12" s="1211"/>
      <c r="K12" s="1211"/>
      <c r="L12" s="1211"/>
      <c r="M12" s="1078"/>
      <c r="P12" t="s">
        <v>630</v>
      </c>
      <c r="Q12" s="751"/>
    </row>
    <row r="13" spans="3:17" ht="24" customHeight="1">
      <c r="C13" s="1690">
        <f>MIN(ROUNDUP(H17,-1),Q13)</f>
        <v>0</v>
      </c>
      <c r="D13" s="1691"/>
      <c r="E13" s="1692"/>
      <c r="F13" s="1699" t="s">
        <v>631</v>
      </c>
      <c r="G13" s="1700"/>
      <c r="H13" s="762"/>
      <c r="I13" s="1701"/>
      <c r="J13" s="1702"/>
      <c r="K13" s="1702"/>
      <c r="L13" s="1702"/>
      <c r="M13" s="1703"/>
      <c r="P13" s="756" t="s">
        <v>632</v>
      </c>
      <c r="Q13" s="757">
        <v>46090</v>
      </c>
    </row>
    <row r="14" spans="3:17" ht="24" customHeight="1">
      <c r="C14" s="1693"/>
      <c r="D14" s="1694"/>
      <c r="E14" s="1695"/>
      <c r="F14" s="1704" t="s">
        <v>633</v>
      </c>
      <c r="G14" s="1705"/>
      <c r="H14" s="763"/>
      <c r="I14" s="1671"/>
      <c r="J14" s="1672"/>
      <c r="K14" s="1672"/>
      <c r="L14" s="1672"/>
      <c r="M14" s="1673"/>
      <c r="Q14" s="751"/>
    </row>
    <row r="15" spans="3:17" ht="24" customHeight="1">
      <c r="C15" s="1693"/>
      <c r="D15" s="1694"/>
      <c r="E15" s="1695"/>
      <c r="F15" s="1669" t="s">
        <v>634</v>
      </c>
      <c r="G15" s="1670"/>
      <c r="H15" s="763"/>
      <c r="I15" s="1671"/>
      <c r="J15" s="1672"/>
      <c r="K15" s="1672"/>
      <c r="L15" s="1672"/>
      <c r="M15" s="1673"/>
      <c r="Q15" s="751"/>
    </row>
    <row r="16" spans="3:17" ht="24" customHeight="1" thickBot="1">
      <c r="C16" s="1693"/>
      <c r="D16" s="1694"/>
      <c r="E16" s="1695"/>
      <c r="F16" s="1674" t="s">
        <v>635</v>
      </c>
      <c r="G16" s="1675"/>
      <c r="H16" s="764"/>
      <c r="I16" s="1676"/>
      <c r="J16" s="1677"/>
      <c r="K16" s="1677"/>
      <c r="L16" s="1677"/>
      <c r="M16" s="1678"/>
      <c r="Q16" s="751"/>
    </row>
    <row r="17" spans="3:17" ht="24" customHeight="1" thickBot="1" thickTop="1">
      <c r="C17" s="1696"/>
      <c r="D17" s="1697"/>
      <c r="E17" s="1698"/>
      <c r="F17" s="1679" t="s">
        <v>636</v>
      </c>
      <c r="G17" s="1680"/>
      <c r="H17" s="765">
        <f>SUM(H13:H16)</f>
        <v>0</v>
      </c>
      <c r="I17" s="1681"/>
      <c r="J17" s="1682"/>
      <c r="K17" s="1682"/>
      <c r="L17" s="1682"/>
      <c r="M17" s="1682"/>
      <c r="Q17" s="751"/>
    </row>
    <row r="18" spans="3:17" ht="15" customHeight="1">
      <c r="C18" s="752"/>
      <c r="D18" s="752"/>
      <c r="E18" s="752"/>
      <c r="F18" s="752" t="s">
        <v>637</v>
      </c>
      <c r="G18" s="752"/>
      <c r="H18" s="752"/>
      <c r="I18" s="752"/>
      <c r="J18" s="752"/>
      <c r="K18" s="752"/>
      <c r="L18" s="752"/>
      <c r="M18" s="752"/>
      <c r="Q18" s="751"/>
    </row>
    <row r="19" spans="3:17" ht="8.25" customHeight="1" thickBot="1">
      <c r="C19" s="752"/>
      <c r="D19" s="752"/>
      <c r="E19" s="752"/>
      <c r="F19" s="752"/>
      <c r="G19" s="752"/>
      <c r="H19" s="752"/>
      <c r="I19" s="752"/>
      <c r="J19" s="752"/>
      <c r="K19" s="752"/>
      <c r="L19" s="752"/>
      <c r="M19" s="752"/>
      <c r="P19" t="s">
        <v>638</v>
      </c>
      <c r="Q19" s="751"/>
    </row>
    <row r="20" spans="3:17" ht="30" customHeight="1" thickBot="1">
      <c r="C20" s="1683" t="s">
        <v>639</v>
      </c>
      <c r="D20" s="1684"/>
      <c r="E20" s="1685"/>
      <c r="F20" s="1686" t="s">
        <v>682</v>
      </c>
      <c r="G20" s="1687"/>
      <c r="H20" s="766" t="s">
        <v>629</v>
      </c>
      <c r="I20" s="1688"/>
      <c r="J20" s="1211"/>
      <c r="K20" s="1211"/>
      <c r="L20" s="1211"/>
      <c r="M20" s="1078"/>
      <c r="P20" s="756" t="s">
        <v>632</v>
      </c>
      <c r="Q20" s="757">
        <v>2130</v>
      </c>
    </row>
    <row r="21" spans="3:17" ht="25.5" customHeight="1">
      <c r="C21" s="752"/>
      <c r="D21" s="752"/>
      <c r="E21" s="752"/>
      <c r="F21" s="752"/>
      <c r="G21" s="752"/>
      <c r="H21" s="752"/>
      <c r="I21" s="752"/>
      <c r="J21" s="752"/>
      <c r="K21" s="752"/>
      <c r="L21" s="752"/>
      <c r="M21" s="752"/>
      <c r="Q21" s="751"/>
    </row>
    <row r="22" spans="3:17" ht="21" customHeight="1" thickBot="1">
      <c r="C22" s="754" t="s">
        <v>640</v>
      </c>
      <c r="D22" s="767"/>
      <c r="E22" s="767"/>
      <c r="F22" s="752"/>
      <c r="G22" s="752"/>
      <c r="H22" s="752"/>
      <c r="I22" s="752"/>
      <c r="J22" s="752"/>
      <c r="K22" s="752"/>
      <c r="L22" s="752"/>
      <c r="M22" s="752"/>
      <c r="Q22" s="751"/>
    </row>
    <row r="23" spans="3:17" ht="33" customHeight="1" thickBot="1">
      <c r="C23" s="1683" t="s">
        <v>641</v>
      </c>
      <c r="D23" s="1684"/>
      <c r="E23" s="1689"/>
      <c r="F23" s="1686" t="s">
        <v>621</v>
      </c>
      <c r="G23" s="1687"/>
      <c r="H23" s="768"/>
      <c r="I23" s="752"/>
      <c r="J23" s="752"/>
      <c r="K23" s="752"/>
      <c r="L23" s="752"/>
      <c r="M23" s="752"/>
      <c r="Q23" s="751"/>
    </row>
    <row r="24" spans="1:18" ht="4.5" customHeight="1">
      <c r="A24" s="769"/>
      <c r="B24" s="769"/>
      <c r="C24" s="770"/>
      <c r="D24" s="770"/>
      <c r="E24" s="573"/>
      <c r="F24" s="771"/>
      <c r="G24" s="772"/>
      <c r="H24" s="772"/>
      <c r="I24" s="772"/>
      <c r="J24" s="772"/>
      <c r="K24" s="772"/>
      <c r="L24" s="772"/>
      <c r="M24" s="772"/>
      <c r="N24" s="769"/>
      <c r="O24" s="769"/>
      <c r="P24" s="769"/>
      <c r="Q24" s="773"/>
      <c r="R24" s="769"/>
    </row>
    <row r="25" spans="1:18" ht="18" customHeight="1">
      <c r="A25" s="769"/>
      <c r="B25" s="769"/>
      <c r="C25" s="772" t="s">
        <v>642</v>
      </c>
      <c r="D25" s="772"/>
      <c r="E25" s="774"/>
      <c r="F25" s="775"/>
      <c r="G25" s="776"/>
      <c r="H25" s="776"/>
      <c r="I25" s="776"/>
      <c r="J25" s="776"/>
      <c r="K25" s="776"/>
      <c r="L25" s="776"/>
      <c r="M25" s="776"/>
      <c r="N25" s="769"/>
      <c r="O25" s="769"/>
      <c r="P25" s="769"/>
      <c r="Q25" s="773"/>
      <c r="R25" s="769"/>
    </row>
    <row r="26" spans="3:17" ht="23.25" customHeight="1">
      <c r="C26" s="1646" t="s">
        <v>643</v>
      </c>
      <c r="D26" s="1199"/>
      <c r="E26" s="777"/>
      <c r="F26" s="761" t="s">
        <v>644</v>
      </c>
      <c r="G26" s="778" t="s">
        <v>645</v>
      </c>
      <c r="H26" s="761" t="s">
        <v>646</v>
      </c>
      <c r="I26" s="779" t="s">
        <v>647</v>
      </c>
      <c r="J26" s="761" t="s">
        <v>648</v>
      </c>
      <c r="K26" s="780" t="s">
        <v>649</v>
      </c>
      <c r="L26" s="761" t="s">
        <v>650</v>
      </c>
      <c r="M26" s="780" t="s">
        <v>649</v>
      </c>
      <c r="P26" t="s">
        <v>651</v>
      </c>
      <c r="Q26" s="751"/>
    </row>
    <row r="27" spans="3:17" ht="16.5" customHeight="1">
      <c r="C27" s="1706" t="s">
        <v>652</v>
      </c>
      <c r="D27" s="1706"/>
      <c r="E27" s="1707"/>
      <c r="F27" s="1707"/>
      <c r="G27" s="1707"/>
      <c r="H27" s="1707"/>
      <c r="I27" s="1707"/>
      <c r="J27" s="1707"/>
      <c r="K27" s="1707"/>
      <c r="L27" s="1707"/>
      <c r="M27" s="1707"/>
      <c r="P27" t="s">
        <v>653</v>
      </c>
      <c r="Q27" s="751"/>
    </row>
    <row r="28" spans="3:17" ht="15" customHeight="1">
      <c r="C28" s="752" t="s">
        <v>654</v>
      </c>
      <c r="D28" s="752"/>
      <c r="E28" s="781"/>
      <c r="F28" s="782"/>
      <c r="G28" s="783"/>
      <c r="H28" s="783"/>
      <c r="I28" s="783"/>
      <c r="J28" s="783"/>
      <c r="K28" s="783"/>
      <c r="L28" s="783"/>
      <c r="M28" s="783"/>
      <c r="Q28" s="751"/>
    </row>
    <row r="29" spans="3:17" ht="18.75" customHeight="1">
      <c r="C29" s="1708" t="s">
        <v>655</v>
      </c>
      <c r="D29" s="1173"/>
      <c r="E29" s="1173"/>
      <c r="F29" s="1163"/>
      <c r="G29" s="1709" t="s">
        <v>656</v>
      </c>
      <c r="H29" s="1646" t="s">
        <v>657</v>
      </c>
      <c r="I29" s="1161"/>
      <c r="J29" s="1161"/>
      <c r="K29" s="1161"/>
      <c r="L29" s="1161"/>
      <c r="M29" s="1199"/>
      <c r="Q29" s="751"/>
    </row>
    <row r="30" spans="1:18" ht="19.5" customHeight="1">
      <c r="A30" s="265"/>
      <c r="B30" s="265"/>
      <c r="C30" s="1327"/>
      <c r="D30" s="1178"/>
      <c r="E30" s="1178"/>
      <c r="F30" s="1179"/>
      <c r="G30" s="1710"/>
      <c r="H30" s="784" t="s">
        <v>658</v>
      </c>
      <c r="I30" s="785" t="s">
        <v>659</v>
      </c>
      <c r="J30" s="761" t="s">
        <v>660</v>
      </c>
      <c r="K30" s="1711" t="s">
        <v>661</v>
      </c>
      <c r="L30" s="1711"/>
      <c r="M30" s="1711"/>
      <c r="N30" s="265"/>
      <c r="O30" s="265"/>
      <c r="P30" s="265"/>
      <c r="Q30" s="787"/>
      <c r="R30" s="265"/>
    </row>
    <row r="31" spans="3:17" ht="22.5" customHeight="1">
      <c r="C31" s="1712" t="s">
        <v>662</v>
      </c>
      <c r="D31" s="1715" t="s">
        <v>663</v>
      </c>
      <c r="E31" s="1718" t="s">
        <v>664</v>
      </c>
      <c r="F31" s="1719"/>
      <c r="G31" s="788" t="str">
        <f>_xlfn.IFERROR(ROUND((H31+I31-J31)/$G$26/$I$26/($K$26*12),0)," ")</f>
        <v> </v>
      </c>
      <c r="H31" s="789"/>
      <c r="I31" s="789"/>
      <c r="J31" s="789"/>
      <c r="K31" s="1720"/>
      <c r="L31" s="1281"/>
      <c r="M31" s="1281"/>
      <c r="Q31" s="751"/>
    </row>
    <row r="32" spans="3:17" ht="22.5" customHeight="1">
      <c r="C32" s="1713"/>
      <c r="D32" s="1716"/>
      <c r="E32" s="1721" t="s">
        <v>665</v>
      </c>
      <c r="F32" s="1722"/>
      <c r="G32" s="788" t="str">
        <f>_xlfn.IFERROR(ROUND((H32+I32-J32)/$G$26/$I$26/($K$26*12),0)," ")</f>
        <v> </v>
      </c>
      <c r="H32" s="789"/>
      <c r="I32" s="789"/>
      <c r="J32" s="789"/>
      <c r="K32" s="1720"/>
      <c r="L32" s="1281"/>
      <c r="M32" s="1281"/>
      <c r="Q32" s="751"/>
    </row>
    <row r="33" spans="3:17" ht="22.5" customHeight="1">
      <c r="C33" s="1713"/>
      <c r="D33" s="1717"/>
      <c r="E33" s="1721" t="s">
        <v>666</v>
      </c>
      <c r="F33" s="1722"/>
      <c r="G33" s="788" t="str">
        <f>_xlfn.IFERROR(ROUND((H33+I33-J33)/$G$26/$I$26/($M$26*12),0)," ")</f>
        <v> </v>
      </c>
      <c r="H33" s="789"/>
      <c r="I33" s="789"/>
      <c r="J33" s="789"/>
      <c r="K33" s="1720"/>
      <c r="L33" s="1281"/>
      <c r="M33" s="1281"/>
      <c r="Q33" s="751"/>
    </row>
    <row r="34" spans="3:17" ht="22.5" customHeight="1">
      <c r="C34" s="1713"/>
      <c r="D34" s="1723" t="s">
        <v>667</v>
      </c>
      <c r="E34" s="1721" t="s">
        <v>668</v>
      </c>
      <c r="F34" s="1722"/>
      <c r="G34" s="788" t="str">
        <f>_xlfn.IFERROR(ROUND((H34-J34)/$G$26/$I$26,0)," ")</f>
        <v> </v>
      </c>
      <c r="H34" s="789"/>
      <c r="I34" s="790"/>
      <c r="J34" s="789"/>
      <c r="K34" s="1720"/>
      <c r="L34" s="1281"/>
      <c r="M34" s="1281"/>
      <c r="Q34" s="751"/>
    </row>
    <row r="35" spans="3:17" ht="22.5" customHeight="1">
      <c r="C35" s="1714"/>
      <c r="D35" s="1724"/>
      <c r="E35" s="1721" t="s">
        <v>666</v>
      </c>
      <c r="F35" s="1722"/>
      <c r="G35" s="788" t="str">
        <f>_xlfn.IFERROR(ROUND((H35+I35-J35)/$G$26/$I$26/($M$26*12),0)," ")</f>
        <v> </v>
      </c>
      <c r="H35" s="789"/>
      <c r="I35" s="789"/>
      <c r="J35" s="789"/>
      <c r="K35" s="1720"/>
      <c r="L35" s="1281"/>
      <c r="M35" s="1281"/>
      <c r="Q35" s="751"/>
    </row>
    <row r="36" spans="3:17" ht="22.5" customHeight="1">
      <c r="C36" s="1725" t="s">
        <v>669</v>
      </c>
      <c r="D36" s="1727" t="s">
        <v>670</v>
      </c>
      <c r="E36" s="1728"/>
      <c r="F36" s="1729"/>
      <c r="G36" s="791"/>
      <c r="H36" s="1730"/>
      <c r="I36" s="1731"/>
      <c r="J36" s="1731"/>
      <c r="K36" s="1731"/>
      <c r="L36" s="1731"/>
      <c r="M36" s="1731"/>
      <c r="Q36" s="751"/>
    </row>
    <row r="37" spans="3:17" ht="22.5" customHeight="1">
      <c r="C37" s="1726"/>
      <c r="D37" s="1721" t="s">
        <v>671</v>
      </c>
      <c r="E37" s="1732"/>
      <c r="F37" s="1733"/>
      <c r="G37" s="792"/>
      <c r="H37" s="1734"/>
      <c r="I37" s="1281"/>
      <c r="J37" s="1281"/>
      <c r="K37" s="1281"/>
      <c r="L37" s="1281"/>
      <c r="M37" s="1281"/>
      <c r="Q37" s="751"/>
    </row>
    <row r="38" spans="3:17" ht="22.5" customHeight="1">
      <c r="C38" s="1726"/>
      <c r="D38" s="1721" t="s">
        <v>672</v>
      </c>
      <c r="E38" s="1732"/>
      <c r="F38" s="1733"/>
      <c r="G38" s="792"/>
      <c r="H38" s="1734"/>
      <c r="I38" s="1281"/>
      <c r="J38" s="1281"/>
      <c r="K38" s="1281"/>
      <c r="L38" s="1281"/>
      <c r="M38" s="1281"/>
      <c r="Q38" s="751"/>
    </row>
    <row r="39" spans="3:17" ht="22.5" customHeight="1">
      <c r="C39" s="1726"/>
      <c r="D39" s="1721" t="s">
        <v>673</v>
      </c>
      <c r="E39" s="1732"/>
      <c r="F39" s="1733"/>
      <c r="G39" s="792"/>
      <c r="H39" s="1734"/>
      <c r="I39" s="1281"/>
      <c r="J39" s="1281"/>
      <c r="K39" s="1281"/>
      <c r="L39" s="1281"/>
      <c r="M39" s="1281"/>
      <c r="Q39" s="751"/>
    </row>
    <row r="40" spans="3:17" ht="22.5" customHeight="1" thickBot="1">
      <c r="C40" s="1726"/>
      <c r="D40" s="1735" t="s">
        <v>635</v>
      </c>
      <c r="E40" s="1736"/>
      <c r="F40" s="1737"/>
      <c r="G40" s="793"/>
      <c r="H40" s="1738"/>
      <c r="I40" s="1739"/>
      <c r="J40" s="1739"/>
      <c r="K40" s="1739"/>
      <c r="L40" s="1739"/>
      <c r="M40" s="1739"/>
      <c r="Q40" s="751"/>
    </row>
    <row r="41" spans="3:17" ht="22.5" customHeight="1" thickTop="1">
      <c r="C41" s="1740" t="s">
        <v>674</v>
      </c>
      <c r="D41" s="1741"/>
      <c r="E41" s="1741"/>
      <c r="F41" s="1742"/>
      <c r="G41" s="794">
        <f>SUM(G31:G40)</f>
        <v>0</v>
      </c>
      <c r="H41" s="1743"/>
      <c r="I41" s="1744"/>
      <c r="J41" s="1744"/>
      <c r="K41" s="1744"/>
      <c r="L41" s="1744"/>
      <c r="M41" s="1744"/>
      <c r="Q41" s="751"/>
    </row>
    <row r="42" spans="3:17" ht="9" customHeight="1">
      <c r="C42" s="795"/>
      <c r="D42" s="752"/>
      <c r="E42" s="752"/>
      <c r="F42" s="796"/>
      <c r="G42" s="796"/>
      <c r="H42" s="796"/>
      <c r="I42" s="796"/>
      <c r="J42" s="797"/>
      <c r="K42" s="752"/>
      <c r="L42" s="752"/>
      <c r="M42" s="752"/>
      <c r="Q42" s="751"/>
    </row>
    <row r="43" spans="3:17" ht="18" customHeight="1">
      <c r="C43" s="752" t="s">
        <v>675</v>
      </c>
      <c r="D43" s="752"/>
      <c r="E43" s="752"/>
      <c r="F43" s="796"/>
      <c r="G43" s="796"/>
      <c r="H43" s="796"/>
      <c r="I43" s="796"/>
      <c r="J43" s="797"/>
      <c r="K43" s="752"/>
      <c r="L43" s="752"/>
      <c r="M43" s="752"/>
      <c r="Q43" s="751"/>
    </row>
    <row r="44" spans="3:17" ht="29.25" customHeight="1">
      <c r="C44" s="1747" t="s">
        <v>676</v>
      </c>
      <c r="D44" s="1648"/>
      <c r="E44" s="1748" t="s">
        <v>621</v>
      </c>
      <c r="F44" s="1749"/>
      <c r="G44" s="798" t="s">
        <v>677</v>
      </c>
      <c r="H44" s="1688"/>
      <c r="I44" s="1211"/>
      <c r="J44" s="1211"/>
      <c r="K44" s="1211"/>
      <c r="L44" s="1211"/>
      <c r="M44" s="1078"/>
      <c r="Q44" s="751"/>
    </row>
    <row r="45" spans="3:17" ht="26.25" customHeight="1">
      <c r="C45" s="795"/>
      <c r="D45" s="752"/>
      <c r="E45" s="752"/>
      <c r="F45" s="796"/>
      <c r="G45" s="796"/>
      <c r="H45" s="796"/>
      <c r="I45" s="796"/>
      <c r="J45" s="797"/>
      <c r="K45" s="752"/>
      <c r="L45" s="752"/>
      <c r="M45" s="752"/>
      <c r="Q45" s="751"/>
    </row>
    <row r="46" spans="3:17" ht="21.75" customHeight="1" thickBot="1">
      <c r="C46" s="799" t="s">
        <v>678</v>
      </c>
      <c r="D46" s="800"/>
      <c r="E46" s="800"/>
      <c r="F46" s="752"/>
      <c r="G46" s="752"/>
      <c r="H46" s="752"/>
      <c r="I46" s="752"/>
      <c r="J46" s="752"/>
      <c r="K46" s="752"/>
      <c r="L46" s="752"/>
      <c r="M46" s="752"/>
      <c r="Q46" s="751"/>
    </row>
    <row r="47" spans="3:17" ht="28.5" customHeight="1" thickBot="1">
      <c r="C47" s="1683" t="s">
        <v>679</v>
      </c>
      <c r="D47" s="1684"/>
      <c r="E47" s="1750"/>
      <c r="F47" s="1686" t="s">
        <v>621</v>
      </c>
      <c r="G47" s="1687"/>
      <c r="H47" s="801" t="s">
        <v>629</v>
      </c>
      <c r="I47" s="1739"/>
      <c r="J47" s="1739"/>
      <c r="K47" s="1739"/>
      <c r="L47" s="1739"/>
      <c r="M47" s="1739"/>
      <c r="Q47" s="751"/>
    </row>
    <row r="48" spans="3:17" ht="28.5" customHeight="1">
      <c r="C48" s="1717" t="s">
        <v>680</v>
      </c>
      <c r="D48" s="1717"/>
      <c r="E48" s="1235"/>
      <c r="F48" s="1745"/>
      <c r="G48" s="1746"/>
      <c r="H48" s="1254"/>
      <c r="I48" s="1254"/>
      <c r="J48" s="1254"/>
      <c r="K48" s="1254"/>
      <c r="L48" s="1254"/>
      <c r="M48" s="1254"/>
      <c r="Q48" s="751"/>
    </row>
    <row r="49" spans="3:17" ht="18.75" customHeight="1">
      <c r="C49" s="752"/>
      <c r="D49" s="752"/>
      <c r="E49" s="752"/>
      <c r="F49" s="752"/>
      <c r="G49" s="752"/>
      <c r="H49" s="752"/>
      <c r="I49" s="752"/>
      <c r="J49" s="752"/>
      <c r="K49" s="752"/>
      <c r="L49" s="752"/>
      <c r="M49" s="752"/>
      <c r="Q49" s="751"/>
    </row>
    <row r="50" spans="3:17" ht="18.75" customHeight="1">
      <c r="C50" s="802"/>
      <c r="D50" s="803"/>
      <c r="E50" s="752"/>
      <c r="F50" s="752"/>
      <c r="G50" s="752"/>
      <c r="H50" s="752"/>
      <c r="I50" s="752"/>
      <c r="J50" s="752"/>
      <c r="K50" s="752"/>
      <c r="L50" s="752"/>
      <c r="M50" s="752"/>
      <c r="Q50" s="751"/>
    </row>
    <row r="51" spans="3:17" ht="18.75" customHeight="1">
      <c r="C51" s="802" t="s">
        <v>681</v>
      </c>
      <c r="D51" s="752"/>
      <c r="E51" s="752"/>
      <c r="F51" s="752"/>
      <c r="G51" s="752"/>
      <c r="H51" s="752"/>
      <c r="I51" s="752"/>
      <c r="J51" s="752"/>
      <c r="K51" s="752"/>
      <c r="L51" s="752"/>
      <c r="M51" s="752"/>
      <c r="Q51" s="751"/>
    </row>
    <row r="52" spans="3:17" ht="9" customHeight="1">
      <c r="C52" s="752"/>
      <c r="D52" s="752"/>
      <c r="E52" s="752"/>
      <c r="F52" s="752"/>
      <c r="G52" s="752"/>
      <c r="H52" s="752"/>
      <c r="I52" s="752"/>
      <c r="J52" s="752"/>
      <c r="K52" s="752"/>
      <c r="L52" s="752"/>
      <c r="M52" s="752"/>
      <c r="Q52" s="751"/>
    </row>
  </sheetData>
  <sheetProtection/>
  <mergeCells count="70">
    <mergeCell ref="C48:E48"/>
    <mergeCell ref="F48:M48"/>
    <mergeCell ref="C44:D44"/>
    <mergeCell ref="E44:F44"/>
    <mergeCell ref="H44:M44"/>
    <mergeCell ref="C47:E47"/>
    <mergeCell ref="F47:G47"/>
    <mergeCell ref="I47:M47"/>
    <mergeCell ref="D39:F39"/>
    <mergeCell ref="H39:M39"/>
    <mergeCell ref="D40:F40"/>
    <mergeCell ref="H40:M40"/>
    <mergeCell ref="C41:F41"/>
    <mergeCell ref="H41:M41"/>
    <mergeCell ref="K34:M34"/>
    <mergeCell ref="E35:F35"/>
    <mergeCell ref="K35:M35"/>
    <mergeCell ref="C36:C40"/>
    <mergeCell ref="D36:F36"/>
    <mergeCell ref="H36:M36"/>
    <mergeCell ref="D37:F37"/>
    <mergeCell ref="H37:M37"/>
    <mergeCell ref="D38:F38"/>
    <mergeCell ref="H38:M38"/>
    <mergeCell ref="C31:C35"/>
    <mergeCell ref="D31:D33"/>
    <mergeCell ref="E31:F31"/>
    <mergeCell ref="K31:M31"/>
    <mergeCell ref="E32:F32"/>
    <mergeCell ref="K32:M32"/>
    <mergeCell ref="E33:F33"/>
    <mergeCell ref="K33:M33"/>
    <mergeCell ref="D34:D35"/>
    <mergeCell ref="E34:F34"/>
    <mergeCell ref="C26:D26"/>
    <mergeCell ref="C27:M27"/>
    <mergeCell ref="C29:F30"/>
    <mergeCell ref="G29:G30"/>
    <mergeCell ref="H29:M29"/>
    <mergeCell ref="K30:M30"/>
    <mergeCell ref="C20:E20"/>
    <mergeCell ref="F20:G20"/>
    <mergeCell ref="I20:M20"/>
    <mergeCell ref="C23:E23"/>
    <mergeCell ref="F23:G23"/>
    <mergeCell ref="C13:E17"/>
    <mergeCell ref="F13:G13"/>
    <mergeCell ref="I13:M13"/>
    <mergeCell ref="F14:G14"/>
    <mergeCell ref="I14:M14"/>
    <mergeCell ref="F15:G15"/>
    <mergeCell ref="I15:M15"/>
    <mergeCell ref="F16:G16"/>
    <mergeCell ref="I16:M16"/>
    <mergeCell ref="F17:G17"/>
    <mergeCell ref="I17:M17"/>
    <mergeCell ref="C8:E8"/>
    <mergeCell ref="F8:G8"/>
    <mergeCell ref="H8:I8"/>
    <mergeCell ref="C11:E12"/>
    <mergeCell ref="F11:M11"/>
    <mergeCell ref="F12:G12"/>
    <mergeCell ref="I12:M12"/>
    <mergeCell ref="C3:E3"/>
    <mergeCell ref="F3:K3"/>
    <mergeCell ref="C4:E4"/>
    <mergeCell ref="F4:K4"/>
    <mergeCell ref="C7:E7"/>
    <mergeCell ref="F7:G7"/>
    <mergeCell ref="H7:I7"/>
  </mergeCells>
  <conditionalFormatting sqref="D34:M35">
    <cfRule type="expression" priority="2" dxfId="0">
      <formula>$E$26=$P$26</formula>
    </cfRule>
  </conditionalFormatting>
  <conditionalFormatting sqref="D31:M33">
    <cfRule type="expression" priority="1" dxfId="0">
      <formula>$E$26=$P$27</formula>
    </cfRule>
  </conditionalFormatting>
  <dataValidations count="2">
    <dataValidation type="list" allowBlank="1" showInputMessage="1" showErrorMessage="1" sqref="E26">
      <formula1>$P$26:$P$28</formula1>
    </dataValidation>
    <dataValidation type="list" allowBlank="1" showInputMessage="1" showErrorMessage="1" sqref="C8:D8">
      <formula1>$P$6:$P$9</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5" r:id="rId3"/>
  <legacyDrawing r:id="rId2"/>
</worksheet>
</file>

<file path=xl/worksheets/sheet23.xml><?xml version="1.0" encoding="utf-8"?>
<worksheet xmlns="http://schemas.openxmlformats.org/spreadsheetml/2006/main" xmlns:r="http://schemas.openxmlformats.org/officeDocument/2006/relationships">
  <dimension ref="A1:R52"/>
  <sheetViews>
    <sheetView view="pageBreakPreview" zoomScaleSheetLayoutView="100" zoomScalePageLayoutView="0" workbookViewId="0" topLeftCell="A1">
      <selection activeCell="C2" sqref="C2"/>
    </sheetView>
  </sheetViews>
  <sheetFormatPr defaultColWidth="9.00390625" defaultRowHeight="13.5"/>
  <cols>
    <col min="1" max="2" width="1.00390625" style="0" customWidth="1"/>
    <col min="3" max="3" width="3.50390625" style="0" customWidth="1"/>
    <col min="4" max="4" width="10.375" style="0" customWidth="1"/>
    <col min="5" max="5" width="12.125" style="0" customWidth="1"/>
    <col min="6" max="6" width="12.875" style="0" customWidth="1"/>
    <col min="7" max="10" width="14.00390625" style="0" customWidth="1"/>
    <col min="11" max="13" width="11.875" style="0" customWidth="1"/>
    <col min="16" max="17" width="12.125" style="0" customWidth="1"/>
  </cols>
  <sheetData>
    <row r="1" spans="3:17" ht="20.25" customHeight="1">
      <c r="C1" s="748" t="s">
        <v>683</v>
      </c>
      <c r="D1" s="748"/>
      <c r="E1" s="749"/>
      <c r="F1" s="750"/>
      <c r="G1" s="750"/>
      <c r="H1" s="750"/>
      <c r="I1" s="750"/>
      <c r="J1" s="750"/>
      <c r="K1" s="750"/>
      <c r="L1" s="750"/>
      <c r="M1" s="750"/>
      <c r="Q1" s="751"/>
    </row>
    <row r="2" spans="3:17" ht="22.5" customHeight="1">
      <c r="C2" s="749"/>
      <c r="D2" s="749"/>
      <c r="E2" s="749"/>
      <c r="F2" s="750"/>
      <c r="G2" s="750"/>
      <c r="H2" s="750"/>
      <c r="I2" s="750"/>
      <c r="J2" s="750"/>
      <c r="K2" s="750"/>
      <c r="L2" s="750"/>
      <c r="M2" s="750"/>
      <c r="Q2" s="751"/>
    </row>
    <row r="3" spans="3:17" ht="21.75" customHeight="1">
      <c r="C3" s="1646" t="s">
        <v>684</v>
      </c>
      <c r="D3" s="1647"/>
      <c r="E3" s="1648"/>
      <c r="F3" s="1649"/>
      <c r="G3" s="1281"/>
      <c r="H3" s="1281"/>
      <c r="I3" s="1281"/>
      <c r="J3" s="1281"/>
      <c r="K3" s="1281"/>
      <c r="L3" s="752"/>
      <c r="M3" s="752"/>
      <c r="Q3" s="751"/>
    </row>
    <row r="4" spans="3:17" ht="21.75" customHeight="1">
      <c r="C4" s="1646" t="s">
        <v>685</v>
      </c>
      <c r="D4" s="1647"/>
      <c r="E4" s="1648"/>
      <c r="F4" s="1649"/>
      <c r="G4" s="1281"/>
      <c r="H4" s="1281"/>
      <c r="I4" s="1281"/>
      <c r="J4" s="1281"/>
      <c r="K4" s="1281"/>
      <c r="L4" s="752"/>
      <c r="M4" s="752"/>
      <c r="Q4" s="751"/>
    </row>
    <row r="5" spans="3:17" ht="21.75" customHeight="1">
      <c r="C5" s="752"/>
      <c r="D5" s="752"/>
      <c r="E5" s="752"/>
      <c r="F5" s="752"/>
      <c r="G5" s="752"/>
      <c r="H5" s="752"/>
      <c r="I5" s="752"/>
      <c r="J5" s="752"/>
      <c r="K5" s="752"/>
      <c r="L5" s="752"/>
      <c r="M5" s="752"/>
      <c r="P5" t="s">
        <v>614</v>
      </c>
      <c r="Q5" s="753"/>
    </row>
    <row r="6" spans="3:17" ht="21.75" customHeight="1" thickBot="1">
      <c r="C6" s="754" t="s">
        <v>686</v>
      </c>
      <c r="D6" s="755"/>
      <c r="E6" s="755"/>
      <c r="F6" s="752"/>
      <c r="G6" s="752"/>
      <c r="H6" s="752"/>
      <c r="I6" s="752"/>
      <c r="J6" s="752"/>
      <c r="K6" s="752"/>
      <c r="L6" s="752"/>
      <c r="M6" s="752"/>
      <c r="P6" s="756" t="s">
        <v>616</v>
      </c>
      <c r="Q6" s="757">
        <v>143600</v>
      </c>
    </row>
    <row r="7" spans="3:17" ht="21.75" customHeight="1">
      <c r="C7" s="1650" t="s">
        <v>687</v>
      </c>
      <c r="D7" s="1651"/>
      <c r="E7" s="1142"/>
      <c r="F7" s="1650" t="s">
        <v>688</v>
      </c>
      <c r="G7" s="1652"/>
      <c r="H7" s="1653" t="s">
        <v>689</v>
      </c>
      <c r="I7" s="1654"/>
      <c r="J7" s="752"/>
      <c r="K7" s="752"/>
      <c r="L7" s="752"/>
      <c r="M7" s="752"/>
      <c r="P7" s="756" t="s">
        <v>620</v>
      </c>
      <c r="Q7" s="757">
        <v>141000</v>
      </c>
    </row>
    <row r="8" spans="3:17" ht="24.75" customHeight="1" thickBot="1">
      <c r="C8" s="1655" t="s">
        <v>616</v>
      </c>
      <c r="D8" s="1656"/>
      <c r="E8" s="1199"/>
      <c r="F8" s="1657">
        <f>IF(C8=P6,Q6,IF(C8=P7,Q7,IF(C8=P8,Q8,Q9)))</f>
        <v>143600</v>
      </c>
      <c r="G8" s="1658"/>
      <c r="H8" s="1659" t="s">
        <v>690</v>
      </c>
      <c r="I8" s="1660"/>
      <c r="J8" s="752"/>
      <c r="K8" s="752"/>
      <c r="L8" s="752"/>
      <c r="M8" s="752"/>
      <c r="P8" s="756" t="s">
        <v>622</v>
      </c>
      <c r="Q8" s="757">
        <v>138300</v>
      </c>
    </row>
    <row r="9" spans="3:17" ht="24.75" customHeight="1">
      <c r="C9" s="752"/>
      <c r="D9" s="752"/>
      <c r="E9" s="752"/>
      <c r="F9" s="752"/>
      <c r="G9" s="752"/>
      <c r="H9" s="752"/>
      <c r="I9" s="752"/>
      <c r="J9" s="752"/>
      <c r="K9" s="752"/>
      <c r="L9" s="752"/>
      <c r="M9" s="752"/>
      <c r="P9" s="756"/>
      <c r="Q9" s="758" t="s">
        <v>623</v>
      </c>
    </row>
    <row r="10" spans="3:17" ht="21.75" customHeight="1" thickBot="1">
      <c r="C10" s="759" t="s">
        <v>691</v>
      </c>
      <c r="D10" s="760"/>
      <c r="E10" s="760"/>
      <c r="F10" s="752"/>
      <c r="G10" s="752"/>
      <c r="H10" s="752"/>
      <c r="I10" s="752"/>
      <c r="J10" s="752"/>
      <c r="K10" s="752"/>
      <c r="L10" s="752"/>
      <c r="M10" s="752"/>
      <c r="Q10" s="751"/>
    </row>
    <row r="11" spans="3:17" ht="21.75" customHeight="1">
      <c r="C11" s="1661" t="s">
        <v>692</v>
      </c>
      <c r="D11" s="1662"/>
      <c r="E11" s="1663"/>
      <c r="F11" s="1667" t="s">
        <v>693</v>
      </c>
      <c r="G11" s="1667"/>
      <c r="H11" s="1668"/>
      <c r="I11" s="1668"/>
      <c r="J11" s="1668"/>
      <c r="K11" s="1668"/>
      <c r="L11" s="1668"/>
      <c r="M11" s="1668"/>
      <c r="Q11" s="751"/>
    </row>
    <row r="12" spans="3:17" ht="21.75" customHeight="1">
      <c r="C12" s="1664"/>
      <c r="D12" s="1665"/>
      <c r="E12" s="1666"/>
      <c r="F12" s="1647" t="s">
        <v>694</v>
      </c>
      <c r="G12" s="1648"/>
      <c r="H12" s="761" t="s">
        <v>695</v>
      </c>
      <c r="I12" s="1646" t="s">
        <v>696</v>
      </c>
      <c r="J12" s="1211"/>
      <c r="K12" s="1211"/>
      <c r="L12" s="1211"/>
      <c r="M12" s="1078"/>
      <c r="P12" t="s">
        <v>630</v>
      </c>
      <c r="Q12" s="751"/>
    </row>
    <row r="13" spans="3:17" ht="24" customHeight="1">
      <c r="C13" s="1690">
        <f>MIN(ROUNDUP(H17,-1),Q13)</f>
        <v>0</v>
      </c>
      <c r="D13" s="1691"/>
      <c r="E13" s="1692"/>
      <c r="F13" s="1699" t="s">
        <v>697</v>
      </c>
      <c r="G13" s="1700"/>
      <c r="H13" s="762"/>
      <c r="I13" s="1701"/>
      <c r="J13" s="1702"/>
      <c r="K13" s="1702"/>
      <c r="L13" s="1702"/>
      <c r="M13" s="1703"/>
      <c r="P13" s="756" t="s">
        <v>632</v>
      </c>
      <c r="Q13" s="757">
        <v>46090</v>
      </c>
    </row>
    <row r="14" spans="3:17" ht="24" customHeight="1">
      <c r="C14" s="1693"/>
      <c r="D14" s="1694"/>
      <c r="E14" s="1695"/>
      <c r="F14" s="1704" t="s">
        <v>698</v>
      </c>
      <c r="G14" s="1705"/>
      <c r="H14" s="763"/>
      <c r="I14" s="1671"/>
      <c r="J14" s="1672"/>
      <c r="K14" s="1672"/>
      <c r="L14" s="1672"/>
      <c r="M14" s="1673"/>
      <c r="Q14" s="751"/>
    </row>
    <row r="15" spans="3:17" ht="24" customHeight="1">
      <c r="C15" s="1693"/>
      <c r="D15" s="1694"/>
      <c r="E15" s="1695"/>
      <c r="F15" s="1669" t="s">
        <v>699</v>
      </c>
      <c r="G15" s="1670"/>
      <c r="H15" s="763"/>
      <c r="I15" s="1671"/>
      <c r="J15" s="1672"/>
      <c r="K15" s="1672"/>
      <c r="L15" s="1672"/>
      <c r="M15" s="1673"/>
      <c r="Q15" s="751"/>
    </row>
    <row r="16" spans="3:17" ht="24" customHeight="1" thickBot="1">
      <c r="C16" s="1693"/>
      <c r="D16" s="1694"/>
      <c r="E16" s="1695"/>
      <c r="F16" s="1674" t="s">
        <v>700</v>
      </c>
      <c r="G16" s="1675"/>
      <c r="H16" s="764"/>
      <c r="I16" s="1676"/>
      <c r="J16" s="1677"/>
      <c r="K16" s="1677"/>
      <c r="L16" s="1677"/>
      <c r="M16" s="1678"/>
      <c r="Q16" s="751"/>
    </row>
    <row r="17" spans="3:17" ht="24" customHeight="1" thickBot="1" thickTop="1">
      <c r="C17" s="1696"/>
      <c r="D17" s="1697"/>
      <c r="E17" s="1698"/>
      <c r="F17" s="1679" t="s">
        <v>701</v>
      </c>
      <c r="G17" s="1680"/>
      <c r="H17" s="765">
        <f>SUM(H13:H16)</f>
        <v>0</v>
      </c>
      <c r="I17" s="1681"/>
      <c r="J17" s="1682"/>
      <c r="K17" s="1682"/>
      <c r="L17" s="1682"/>
      <c r="M17" s="1682"/>
      <c r="Q17" s="751"/>
    </row>
    <row r="18" spans="3:17" ht="15" customHeight="1">
      <c r="C18" s="752"/>
      <c r="D18" s="752"/>
      <c r="E18" s="752"/>
      <c r="F18" s="752" t="s">
        <v>702</v>
      </c>
      <c r="G18" s="752"/>
      <c r="H18" s="752"/>
      <c r="I18" s="752"/>
      <c r="J18" s="752"/>
      <c r="K18" s="752"/>
      <c r="L18" s="752"/>
      <c r="M18" s="752"/>
      <c r="Q18" s="751"/>
    </row>
    <row r="19" spans="3:17" ht="8.25" customHeight="1" thickBot="1">
      <c r="C19" s="752"/>
      <c r="D19" s="752"/>
      <c r="E19" s="752"/>
      <c r="F19" s="752"/>
      <c r="G19" s="752"/>
      <c r="H19" s="752"/>
      <c r="I19" s="752"/>
      <c r="J19" s="752"/>
      <c r="K19" s="752"/>
      <c r="L19" s="752"/>
      <c r="M19" s="752"/>
      <c r="P19" t="s">
        <v>638</v>
      </c>
      <c r="Q19" s="751"/>
    </row>
    <row r="20" spans="3:17" ht="30" customHeight="1" thickBot="1">
      <c r="C20" s="1683" t="s">
        <v>703</v>
      </c>
      <c r="D20" s="1684"/>
      <c r="E20" s="1685"/>
      <c r="F20" s="1686" t="s">
        <v>690</v>
      </c>
      <c r="G20" s="1687"/>
      <c r="H20" s="766" t="s">
        <v>696</v>
      </c>
      <c r="I20" s="1688"/>
      <c r="J20" s="1211"/>
      <c r="K20" s="1211"/>
      <c r="L20" s="1211"/>
      <c r="M20" s="1078"/>
      <c r="P20" s="756" t="s">
        <v>632</v>
      </c>
      <c r="Q20" s="757">
        <v>2130</v>
      </c>
    </row>
    <row r="21" spans="3:17" ht="25.5" customHeight="1">
      <c r="C21" s="752"/>
      <c r="D21" s="752"/>
      <c r="E21" s="752"/>
      <c r="F21" s="752"/>
      <c r="G21" s="752"/>
      <c r="H21" s="752"/>
      <c r="I21" s="752"/>
      <c r="J21" s="752"/>
      <c r="K21" s="752"/>
      <c r="L21" s="752"/>
      <c r="M21" s="752"/>
      <c r="Q21" s="751"/>
    </row>
    <row r="22" spans="3:17" ht="21" customHeight="1" thickBot="1">
      <c r="C22" s="754" t="s">
        <v>704</v>
      </c>
      <c r="D22" s="767"/>
      <c r="E22" s="767"/>
      <c r="F22" s="752"/>
      <c r="G22" s="752"/>
      <c r="H22" s="752"/>
      <c r="I22" s="752"/>
      <c r="J22" s="752"/>
      <c r="K22" s="752"/>
      <c r="L22" s="752"/>
      <c r="M22" s="752"/>
      <c r="Q22" s="751"/>
    </row>
    <row r="23" spans="3:17" ht="33" customHeight="1" thickBot="1">
      <c r="C23" s="1683" t="s">
        <v>705</v>
      </c>
      <c r="D23" s="1684"/>
      <c r="E23" s="1689"/>
      <c r="F23" s="1686" t="s">
        <v>690</v>
      </c>
      <c r="G23" s="1687"/>
      <c r="H23" s="768"/>
      <c r="I23" s="752"/>
      <c r="J23" s="752"/>
      <c r="K23" s="752"/>
      <c r="L23" s="752"/>
      <c r="M23" s="752"/>
      <c r="Q23" s="751"/>
    </row>
    <row r="24" spans="1:18" ht="4.5" customHeight="1">
      <c r="A24" s="769"/>
      <c r="B24" s="769"/>
      <c r="C24" s="770"/>
      <c r="D24" s="770"/>
      <c r="E24" s="573"/>
      <c r="F24" s="771"/>
      <c r="G24" s="772"/>
      <c r="H24" s="772"/>
      <c r="I24" s="772"/>
      <c r="J24" s="772"/>
      <c r="K24" s="772"/>
      <c r="L24" s="772"/>
      <c r="M24" s="772"/>
      <c r="N24" s="769"/>
      <c r="O24" s="769"/>
      <c r="P24" s="769"/>
      <c r="Q24" s="773"/>
      <c r="R24" s="769"/>
    </row>
    <row r="25" spans="1:18" ht="18" customHeight="1">
      <c r="A25" s="769"/>
      <c r="B25" s="769"/>
      <c r="C25" s="772" t="s">
        <v>706</v>
      </c>
      <c r="D25" s="772"/>
      <c r="E25" s="774"/>
      <c r="F25" s="775"/>
      <c r="G25" s="776"/>
      <c r="H25" s="776"/>
      <c r="I25" s="776"/>
      <c r="J25" s="776"/>
      <c r="K25" s="776"/>
      <c r="L25" s="776"/>
      <c r="M25" s="776"/>
      <c r="N25" s="769"/>
      <c r="O25" s="769"/>
      <c r="P25" s="769"/>
      <c r="Q25" s="773"/>
      <c r="R25" s="769"/>
    </row>
    <row r="26" spans="3:17" ht="23.25" customHeight="1">
      <c r="C26" s="1646" t="s">
        <v>707</v>
      </c>
      <c r="D26" s="1199"/>
      <c r="E26" s="777"/>
      <c r="F26" s="761" t="s">
        <v>708</v>
      </c>
      <c r="G26" s="778" t="s">
        <v>709</v>
      </c>
      <c r="H26" s="761" t="s">
        <v>710</v>
      </c>
      <c r="I26" s="779" t="s">
        <v>711</v>
      </c>
      <c r="J26" s="761" t="s">
        <v>712</v>
      </c>
      <c r="K26" s="780" t="s">
        <v>713</v>
      </c>
      <c r="L26" s="761" t="s">
        <v>714</v>
      </c>
      <c r="M26" s="780" t="s">
        <v>713</v>
      </c>
      <c r="P26" t="s">
        <v>651</v>
      </c>
      <c r="Q26" s="751"/>
    </row>
    <row r="27" spans="3:17" ht="16.5" customHeight="1">
      <c r="C27" s="1706" t="s">
        <v>715</v>
      </c>
      <c r="D27" s="1706"/>
      <c r="E27" s="1707"/>
      <c r="F27" s="1707"/>
      <c r="G27" s="1707"/>
      <c r="H27" s="1707"/>
      <c r="I27" s="1707"/>
      <c r="J27" s="1707"/>
      <c r="K27" s="1707"/>
      <c r="L27" s="1707"/>
      <c r="M27" s="1707"/>
      <c r="P27" t="s">
        <v>653</v>
      </c>
      <c r="Q27" s="751"/>
    </row>
    <row r="28" spans="3:17" ht="15" customHeight="1">
      <c r="C28" s="752" t="s">
        <v>716</v>
      </c>
      <c r="D28" s="752"/>
      <c r="E28" s="781"/>
      <c r="F28" s="782"/>
      <c r="G28" s="783"/>
      <c r="H28" s="783"/>
      <c r="I28" s="783"/>
      <c r="J28" s="783"/>
      <c r="K28" s="783"/>
      <c r="L28" s="783"/>
      <c r="M28" s="783"/>
      <c r="Q28" s="751"/>
    </row>
    <row r="29" spans="3:17" ht="18.75" customHeight="1">
      <c r="C29" s="1708" t="s">
        <v>717</v>
      </c>
      <c r="D29" s="1173"/>
      <c r="E29" s="1173"/>
      <c r="F29" s="1163"/>
      <c r="G29" s="1709" t="s">
        <v>718</v>
      </c>
      <c r="H29" s="1646" t="s">
        <v>719</v>
      </c>
      <c r="I29" s="1161"/>
      <c r="J29" s="1161"/>
      <c r="K29" s="1161"/>
      <c r="L29" s="1161"/>
      <c r="M29" s="1199"/>
      <c r="Q29" s="751"/>
    </row>
    <row r="30" spans="1:18" ht="19.5" customHeight="1">
      <c r="A30" s="265"/>
      <c r="B30" s="265"/>
      <c r="C30" s="1327"/>
      <c r="D30" s="1178"/>
      <c r="E30" s="1178"/>
      <c r="F30" s="1179"/>
      <c r="G30" s="1710"/>
      <c r="H30" s="784" t="s">
        <v>720</v>
      </c>
      <c r="I30" s="786" t="s">
        <v>721</v>
      </c>
      <c r="J30" s="761" t="s">
        <v>722</v>
      </c>
      <c r="K30" s="1711" t="s">
        <v>723</v>
      </c>
      <c r="L30" s="1711"/>
      <c r="M30" s="1711"/>
      <c r="N30" s="265"/>
      <c r="O30" s="265"/>
      <c r="P30" s="265"/>
      <c r="Q30" s="787"/>
      <c r="R30" s="265"/>
    </row>
    <row r="31" spans="3:17" ht="22.5" customHeight="1">
      <c r="C31" s="1712" t="s">
        <v>724</v>
      </c>
      <c r="D31" s="1715" t="s">
        <v>725</v>
      </c>
      <c r="E31" s="1718" t="s">
        <v>726</v>
      </c>
      <c r="F31" s="1719"/>
      <c r="G31" s="788" t="str">
        <f>_xlfn.IFERROR(ROUND((H31+I31-J31)/$G$26/$I$26/($K$26*12),0)," ")</f>
        <v> </v>
      </c>
      <c r="H31" s="789"/>
      <c r="I31" s="789"/>
      <c r="J31" s="789"/>
      <c r="K31" s="1720"/>
      <c r="L31" s="1281"/>
      <c r="M31" s="1281"/>
      <c r="Q31" s="751"/>
    </row>
    <row r="32" spans="3:17" ht="22.5" customHeight="1">
      <c r="C32" s="1713"/>
      <c r="D32" s="1716"/>
      <c r="E32" s="1721" t="s">
        <v>727</v>
      </c>
      <c r="F32" s="1722"/>
      <c r="G32" s="788" t="str">
        <f>_xlfn.IFERROR(ROUND((H32+I32-J32)/$G$26/$I$26/($K$26*12),0)," ")</f>
        <v> </v>
      </c>
      <c r="H32" s="789"/>
      <c r="I32" s="789"/>
      <c r="J32" s="789"/>
      <c r="K32" s="1720"/>
      <c r="L32" s="1281"/>
      <c r="M32" s="1281"/>
      <c r="Q32" s="751"/>
    </row>
    <row r="33" spans="3:17" ht="22.5" customHeight="1">
      <c r="C33" s="1713"/>
      <c r="D33" s="1717"/>
      <c r="E33" s="1721" t="s">
        <v>728</v>
      </c>
      <c r="F33" s="1722"/>
      <c r="G33" s="788" t="str">
        <f>_xlfn.IFERROR(ROUND((H33+I33-J33)/$G$26/$I$26/($K$26*12),0)," ")</f>
        <v> </v>
      </c>
      <c r="H33" s="789"/>
      <c r="I33" s="789"/>
      <c r="J33" s="789"/>
      <c r="K33" s="1720"/>
      <c r="L33" s="1281"/>
      <c r="M33" s="1281"/>
      <c r="Q33" s="751"/>
    </row>
    <row r="34" spans="3:17" ht="22.5" customHeight="1">
      <c r="C34" s="1713"/>
      <c r="D34" s="1723" t="s">
        <v>729</v>
      </c>
      <c r="E34" s="1721" t="s">
        <v>730</v>
      </c>
      <c r="F34" s="1722"/>
      <c r="G34" s="788" t="str">
        <f>_xlfn.IFERROR(ROUND((H34-J34)/$G$26/$I$26,0)," ")</f>
        <v> </v>
      </c>
      <c r="H34" s="789"/>
      <c r="I34" s="790"/>
      <c r="J34" s="789"/>
      <c r="K34" s="1720"/>
      <c r="L34" s="1281"/>
      <c r="M34" s="1281"/>
      <c r="Q34" s="751"/>
    </row>
    <row r="35" spans="3:17" ht="22.5" customHeight="1">
      <c r="C35" s="1714"/>
      <c r="D35" s="1724"/>
      <c r="E35" s="1721" t="s">
        <v>728</v>
      </c>
      <c r="F35" s="1722"/>
      <c r="G35" s="788" t="str">
        <f>_xlfn.IFERROR(ROUND((H35+I35-J35)/$G$26/$I$26/($K$26*12),0)," ")</f>
        <v> </v>
      </c>
      <c r="H35" s="789"/>
      <c r="I35" s="789"/>
      <c r="J35" s="789"/>
      <c r="K35" s="1720"/>
      <c r="L35" s="1281"/>
      <c r="M35" s="1281"/>
      <c r="Q35" s="751"/>
    </row>
    <row r="36" spans="3:17" ht="22.5" customHeight="1">
      <c r="C36" s="1725" t="s">
        <v>731</v>
      </c>
      <c r="D36" s="1727" t="s">
        <v>732</v>
      </c>
      <c r="E36" s="1728"/>
      <c r="F36" s="1729"/>
      <c r="G36" s="791"/>
      <c r="H36" s="1730"/>
      <c r="I36" s="1731"/>
      <c r="J36" s="1731"/>
      <c r="K36" s="1731"/>
      <c r="L36" s="1731"/>
      <c r="M36" s="1731"/>
      <c r="Q36" s="751"/>
    </row>
    <row r="37" spans="3:17" ht="22.5" customHeight="1">
      <c r="C37" s="1726"/>
      <c r="D37" s="1721" t="s">
        <v>733</v>
      </c>
      <c r="E37" s="1732"/>
      <c r="F37" s="1733"/>
      <c r="G37" s="792"/>
      <c r="H37" s="1734"/>
      <c r="I37" s="1281"/>
      <c r="J37" s="1281"/>
      <c r="K37" s="1281"/>
      <c r="L37" s="1281"/>
      <c r="M37" s="1281"/>
      <c r="Q37" s="751"/>
    </row>
    <row r="38" spans="3:17" ht="22.5" customHeight="1">
      <c r="C38" s="1726"/>
      <c r="D38" s="1721" t="s">
        <v>734</v>
      </c>
      <c r="E38" s="1732"/>
      <c r="F38" s="1733"/>
      <c r="G38" s="792"/>
      <c r="H38" s="1734"/>
      <c r="I38" s="1281"/>
      <c r="J38" s="1281"/>
      <c r="K38" s="1281"/>
      <c r="L38" s="1281"/>
      <c r="M38" s="1281"/>
      <c r="Q38" s="751"/>
    </row>
    <row r="39" spans="3:17" ht="22.5" customHeight="1">
      <c r="C39" s="1726"/>
      <c r="D39" s="1721" t="s">
        <v>735</v>
      </c>
      <c r="E39" s="1732"/>
      <c r="F39" s="1733"/>
      <c r="G39" s="792"/>
      <c r="H39" s="1734"/>
      <c r="I39" s="1281"/>
      <c r="J39" s="1281"/>
      <c r="K39" s="1281"/>
      <c r="L39" s="1281"/>
      <c r="M39" s="1281"/>
      <c r="Q39" s="751"/>
    </row>
    <row r="40" spans="3:17" ht="22.5" customHeight="1" thickBot="1">
      <c r="C40" s="1726"/>
      <c r="D40" s="1735" t="s">
        <v>700</v>
      </c>
      <c r="E40" s="1736"/>
      <c r="F40" s="1737"/>
      <c r="G40" s="793"/>
      <c r="H40" s="1738"/>
      <c r="I40" s="1739"/>
      <c r="J40" s="1739"/>
      <c r="K40" s="1739"/>
      <c r="L40" s="1739"/>
      <c r="M40" s="1739"/>
      <c r="Q40" s="751"/>
    </row>
    <row r="41" spans="3:17" ht="22.5" customHeight="1" thickTop="1">
      <c r="C41" s="1740" t="s">
        <v>736</v>
      </c>
      <c r="D41" s="1741"/>
      <c r="E41" s="1741"/>
      <c r="F41" s="1742"/>
      <c r="G41" s="794">
        <f>SUM(G31:G40)</f>
        <v>0</v>
      </c>
      <c r="H41" s="1743"/>
      <c r="I41" s="1744"/>
      <c r="J41" s="1744"/>
      <c r="K41" s="1744"/>
      <c r="L41" s="1744"/>
      <c r="M41" s="1744"/>
      <c r="Q41" s="751"/>
    </row>
    <row r="42" spans="3:17" ht="9" customHeight="1">
      <c r="C42" s="795"/>
      <c r="D42" s="752"/>
      <c r="E42" s="752"/>
      <c r="F42" s="796"/>
      <c r="G42" s="796"/>
      <c r="H42" s="796"/>
      <c r="I42" s="796"/>
      <c r="J42" s="797"/>
      <c r="K42" s="752"/>
      <c r="L42" s="752"/>
      <c r="M42" s="752"/>
      <c r="Q42" s="751"/>
    </row>
    <row r="43" spans="3:17" ht="18" customHeight="1">
      <c r="C43" s="752" t="s">
        <v>737</v>
      </c>
      <c r="D43" s="752"/>
      <c r="E43" s="752"/>
      <c r="F43" s="796"/>
      <c r="G43" s="796"/>
      <c r="H43" s="796"/>
      <c r="I43" s="796"/>
      <c r="J43" s="797"/>
      <c r="K43" s="752"/>
      <c r="L43" s="752"/>
      <c r="M43" s="752"/>
      <c r="Q43" s="751"/>
    </row>
    <row r="44" spans="3:17" ht="29.25" customHeight="1">
      <c r="C44" s="1747" t="s">
        <v>738</v>
      </c>
      <c r="D44" s="1648"/>
      <c r="E44" s="1748" t="s">
        <v>690</v>
      </c>
      <c r="F44" s="1749"/>
      <c r="G44" s="798" t="s">
        <v>739</v>
      </c>
      <c r="H44" s="1688"/>
      <c r="I44" s="1211"/>
      <c r="J44" s="1211"/>
      <c r="K44" s="1211"/>
      <c r="L44" s="1211"/>
      <c r="M44" s="1078"/>
      <c r="Q44" s="751"/>
    </row>
    <row r="45" spans="3:17" ht="26.25" customHeight="1">
      <c r="C45" s="795"/>
      <c r="D45" s="752"/>
      <c r="E45" s="752"/>
      <c r="F45" s="796"/>
      <c r="G45" s="796"/>
      <c r="H45" s="796"/>
      <c r="I45" s="796"/>
      <c r="J45" s="797"/>
      <c r="K45" s="752"/>
      <c r="L45" s="752"/>
      <c r="M45" s="752"/>
      <c r="Q45" s="751"/>
    </row>
    <row r="46" spans="3:17" ht="21.75" customHeight="1" thickBot="1">
      <c r="C46" s="799" t="s">
        <v>740</v>
      </c>
      <c r="D46" s="800"/>
      <c r="E46" s="800"/>
      <c r="F46" s="752"/>
      <c r="G46" s="752"/>
      <c r="H46" s="752"/>
      <c r="I46" s="752"/>
      <c r="J46" s="752"/>
      <c r="K46" s="752"/>
      <c r="L46" s="752"/>
      <c r="M46" s="752"/>
      <c r="Q46" s="751"/>
    </row>
    <row r="47" spans="3:17" ht="28.5" customHeight="1" thickBot="1">
      <c r="C47" s="1683" t="s">
        <v>741</v>
      </c>
      <c r="D47" s="1684"/>
      <c r="E47" s="1750"/>
      <c r="F47" s="1686" t="s">
        <v>690</v>
      </c>
      <c r="G47" s="1687"/>
      <c r="H47" s="801" t="s">
        <v>696</v>
      </c>
      <c r="I47" s="1739"/>
      <c r="J47" s="1739"/>
      <c r="K47" s="1739"/>
      <c r="L47" s="1739"/>
      <c r="M47" s="1739"/>
      <c r="Q47" s="751"/>
    </row>
    <row r="48" spans="3:17" ht="28.5" customHeight="1">
      <c r="C48" s="1717" t="s">
        <v>742</v>
      </c>
      <c r="D48" s="1717"/>
      <c r="E48" s="1235"/>
      <c r="F48" s="1745"/>
      <c r="G48" s="1746"/>
      <c r="H48" s="1254"/>
      <c r="I48" s="1254"/>
      <c r="J48" s="1254"/>
      <c r="K48" s="1254"/>
      <c r="L48" s="1254"/>
      <c r="M48" s="1254"/>
      <c r="Q48" s="751"/>
    </row>
    <row r="49" spans="3:17" ht="18.75" customHeight="1">
      <c r="C49" s="752"/>
      <c r="D49" s="752"/>
      <c r="E49" s="752"/>
      <c r="F49" s="752"/>
      <c r="G49" s="752"/>
      <c r="H49" s="752"/>
      <c r="I49" s="752"/>
      <c r="J49" s="752"/>
      <c r="K49" s="752"/>
      <c r="L49" s="752"/>
      <c r="M49" s="752"/>
      <c r="Q49" s="751"/>
    </row>
    <row r="50" spans="3:17" ht="18.75" customHeight="1">
      <c r="C50" s="802"/>
      <c r="D50" s="803"/>
      <c r="E50" s="752"/>
      <c r="F50" s="752"/>
      <c r="G50" s="752"/>
      <c r="H50" s="752"/>
      <c r="I50" s="752"/>
      <c r="J50" s="752"/>
      <c r="K50" s="752"/>
      <c r="L50" s="752"/>
      <c r="M50" s="752"/>
      <c r="Q50" s="751"/>
    </row>
    <row r="51" spans="3:17" ht="18.75" customHeight="1">
      <c r="C51" s="802" t="s">
        <v>743</v>
      </c>
      <c r="D51" s="752"/>
      <c r="E51" s="752"/>
      <c r="F51" s="752"/>
      <c r="G51" s="752"/>
      <c r="H51" s="752"/>
      <c r="I51" s="752"/>
      <c r="J51" s="752"/>
      <c r="K51" s="752"/>
      <c r="L51" s="752"/>
      <c r="M51" s="752"/>
      <c r="Q51" s="751"/>
    </row>
    <row r="52" spans="3:17" ht="9" customHeight="1">
      <c r="C52" s="752"/>
      <c r="D52" s="752"/>
      <c r="E52" s="752"/>
      <c r="F52" s="752"/>
      <c r="G52" s="752"/>
      <c r="H52" s="752"/>
      <c r="I52" s="752"/>
      <c r="J52" s="752"/>
      <c r="K52" s="752"/>
      <c r="L52" s="752"/>
      <c r="M52" s="752"/>
      <c r="Q52" s="751"/>
    </row>
  </sheetData>
  <sheetProtection/>
  <mergeCells count="70">
    <mergeCell ref="C3:E3"/>
    <mergeCell ref="F3:K3"/>
    <mergeCell ref="C4:E4"/>
    <mergeCell ref="F4:K4"/>
    <mergeCell ref="C7:E7"/>
    <mergeCell ref="F7:G7"/>
    <mergeCell ref="H7:I7"/>
    <mergeCell ref="C8:E8"/>
    <mergeCell ref="F8:G8"/>
    <mergeCell ref="H8:I8"/>
    <mergeCell ref="C11:E12"/>
    <mergeCell ref="F11:M11"/>
    <mergeCell ref="F12:G12"/>
    <mergeCell ref="I12:M12"/>
    <mergeCell ref="F15:G15"/>
    <mergeCell ref="I15:M15"/>
    <mergeCell ref="F16:G16"/>
    <mergeCell ref="I16:M16"/>
    <mergeCell ref="F17:G17"/>
    <mergeCell ref="I17:M17"/>
    <mergeCell ref="C20:E20"/>
    <mergeCell ref="F20:G20"/>
    <mergeCell ref="I20:M20"/>
    <mergeCell ref="C23:E23"/>
    <mergeCell ref="F23:G23"/>
    <mergeCell ref="C13:E17"/>
    <mergeCell ref="F13:G13"/>
    <mergeCell ref="I13:M13"/>
    <mergeCell ref="F14:G14"/>
    <mergeCell ref="I14:M14"/>
    <mergeCell ref="C26:D26"/>
    <mergeCell ref="C27:M27"/>
    <mergeCell ref="C29:F30"/>
    <mergeCell ref="G29:G30"/>
    <mergeCell ref="H29:M29"/>
    <mergeCell ref="K30:M30"/>
    <mergeCell ref="C31:C35"/>
    <mergeCell ref="D31:D33"/>
    <mergeCell ref="E31:F31"/>
    <mergeCell ref="K31:M31"/>
    <mergeCell ref="E32:F32"/>
    <mergeCell ref="K32:M32"/>
    <mergeCell ref="E33:F33"/>
    <mergeCell ref="K33:M33"/>
    <mergeCell ref="D34:D35"/>
    <mergeCell ref="E34:F34"/>
    <mergeCell ref="K34:M34"/>
    <mergeCell ref="E35:F35"/>
    <mergeCell ref="K35:M35"/>
    <mergeCell ref="C36:C40"/>
    <mergeCell ref="D36:F36"/>
    <mergeCell ref="H36:M36"/>
    <mergeCell ref="D37:F37"/>
    <mergeCell ref="H37:M37"/>
    <mergeCell ref="D38:F38"/>
    <mergeCell ref="H38:M38"/>
    <mergeCell ref="D39:F39"/>
    <mergeCell ref="H39:M39"/>
    <mergeCell ref="D40:F40"/>
    <mergeCell ref="H40:M40"/>
    <mergeCell ref="C41:F41"/>
    <mergeCell ref="H41:M41"/>
    <mergeCell ref="C48:E48"/>
    <mergeCell ref="F48:M48"/>
    <mergeCell ref="C44:D44"/>
    <mergeCell ref="E44:F44"/>
    <mergeCell ref="H44:M44"/>
    <mergeCell ref="C47:E47"/>
    <mergeCell ref="F47:G47"/>
    <mergeCell ref="I47:M47"/>
  </mergeCells>
  <conditionalFormatting sqref="D35:M35 D34:F34 J34:M34">
    <cfRule type="expression" priority="3" dxfId="0">
      <formula>$E$26=$P$26</formula>
    </cfRule>
  </conditionalFormatting>
  <conditionalFormatting sqref="D31:M33">
    <cfRule type="expression" priority="2" dxfId="0">
      <formula>$E$26=$P$27</formula>
    </cfRule>
  </conditionalFormatting>
  <conditionalFormatting sqref="G34:I34">
    <cfRule type="expression" priority="1" dxfId="0">
      <formula>$E$26=$P$26</formula>
    </cfRule>
  </conditionalFormatting>
  <dataValidations count="2">
    <dataValidation type="list" allowBlank="1" showInputMessage="1" showErrorMessage="1" sqref="C8:D8">
      <formula1>$P$6:$P$9</formula1>
    </dataValidation>
    <dataValidation type="list" allowBlank="1" showInputMessage="1" showErrorMessage="1" sqref="E26">
      <formula1>$P$26:$P$28</formula1>
    </dataValidation>
  </dataValidations>
  <printOptions/>
  <pageMargins left="0.7" right="0.7" top="0.75" bottom="0.75" header="0.3" footer="0.3"/>
  <pageSetup horizontalDpi="600" verticalDpi="600" orientation="portrait" paperSize="9" scale="6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79"/>
  <sheetViews>
    <sheetView view="pageBreakPreview" zoomScaleSheetLayoutView="100" zoomScalePageLayoutView="0" workbookViewId="0" topLeftCell="A1">
      <selection activeCell="A1" sqref="A1"/>
    </sheetView>
  </sheetViews>
  <sheetFormatPr defaultColWidth="9.00390625" defaultRowHeight="18" customHeight="1"/>
  <cols>
    <col min="1" max="1" width="3.125" style="292" customWidth="1"/>
    <col min="2" max="2" width="8.875" style="285" customWidth="1"/>
    <col min="3" max="3" width="14.00390625" style="285" customWidth="1"/>
    <col min="4" max="4" width="11.50390625" style="285" customWidth="1"/>
    <col min="5" max="5" width="6.875" style="285" customWidth="1"/>
    <col min="6" max="6" width="5.50390625" style="285" customWidth="1"/>
    <col min="7" max="7" width="8.875" style="285" customWidth="1"/>
    <col min="8" max="8" width="9.50390625" style="285" customWidth="1"/>
    <col min="9" max="9" width="8.875" style="285" customWidth="1"/>
    <col min="10" max="10" width="10.125" style="285" customWidth="1"/>
    <col min="11" max="11" width="10.00390625" style="285" customWidth="1"/>
    <col min="12" max="12" width="11.125" style="285" customWidth="1"/>
    <col min="13" max="13" width="5.875" style="285" customWidth="1"/>
    <col min="14" max="14" width="12.125" style="285" customWidth="1"/>
    <col min="15" max="15" width="7.875" style="285" customWidth="1"/>
    <col min="16" max="16" width="8.875" style="285" customWidth="1"/>
    <col min="17" max="17" width="5.875" style="285" customWidth="1"/>
    <col min="18" max="18" width="9.00390625" style="285" customWidth="1"/>
    <col min="19" max="19" width="16.00390625" style="285" customWidth="1"/>
    <col min="20" max="16384" width="9.00390625" style="285" customWidth="1"/>
  </cols>
  <sheetData>
    <row r="1" spans="2:17" ht="19.5" customHeight="1">
      <c r="B1" s="455"/>
      <c r="C1" s="292"/>
      <c r="D1" s="545"/>
      <c r="E1" s="546"/>
      <c r="F1" s="546"/>
      <c r="G1" s="1354" t="s">
        <v>405</v>
      </c>
      <c r="H1" s="1355"/>
      <c r="I1" s="1355"/>
      <c r="J1" s="1355"/>
      <c r="K1" s="1355"/>
      <c r="L1" s="1355"/>
      <c r="M1" s="265"/>
      <c r="N1" s="548"/>
      <c r="O1" s="548"/>
      <c r="P1" s="292"/>
      <c r="Q1" s="292"/>
    </row>
    <row r="2" spans="2:17" ht="6" customHeight="1">
      <c r="B2" s="455"/>
      <c r="C2" s="292"/>
      <c r="D2" s="545"/>
      <c r="E2" s="546"/>
      <c r="F2" s="546"/>
      <c r="G2" s="549"/>
      <c r="H2" s="547"/>
      <c r="I2" s="547"/>
      <c r="J2" s="547"/>
      <c r="K2" s="547"/>
      <c r="L2" s="547"/>
      <c r="M2" s="265"/>
      <c r="N2" s="548"/>
      <c r="O2" s="548"/>
      <c r="P2" s="292"/>
      <c r="Q2" s="292"/>
    </row>
    <row r="3" spans="1:17" ht="16.5" customHeight="1">
      <c r="A3" s="1207" t="s">
        <v>113</v>
      </c>
      <c r="B3" s="1208"/>
      <c r="C3" s="1209"/>
      <c r="D3" s="1356"/>
      <c r="E3" s="1110"/>
      <c r="F3" s="1110"/>
      <c r="G3" s="1110"/>
      <c r="H3" s="1110"/>
      <c r="I3" s="1160"/>
      <c r="J3" s="1207" t="s">
        <v>114</v>
      </c>
      <c r="K3" s="1252"/>
      <c r="L3" s="550"/>
      <c r="M3" s="551" t="s">
        <v>367</v>
      </c>
      <c r="N3" s="1207" t="s">
        <v>406</v>
      </c>
      <c r="O3" s="1209"/>
      <c r="P3" s="1210" t="s">
        <v>365</v>
      </c>
      <c r="Q3" s="1078"/>
    </row>
    <row r="4" spans="1:17" ht="16.5" customHeight="1">
      <c r="A4" s="1334" t="s">
        <v>142</v>
      </c>
      <c r="B4" s="1335"/>
      <c r="C4" s="552" t="s">
        <v>407</v>
      </c>
      <c r="D4" s="1349"/>
      <c r="E4" s="1110"/>
      <c r="F4" s="1110"/>
      <c r="G4" s="1110"/>
      <c r="H4" s="1110"/>
      <c r="I4" s="1110"/>
      <c r="J4" s="1334" t="s">
        <v>143</v>
      </c>
      <c r="K4" s="1281"/>
      <c r="L4" s="1350"/>
      <c r="M4" s="1351"/>
      <c r="N4" s="1351"/>
      <c r="O4" s="1351"/>
      <c r="P4" s="1351"/>
      <c r="Q4" s="1352"/>
    </row>
    <row r="5" spans="1:17" ht="16.5" customHeight="1">
      <c r="A5" s="1334"/>
      <c r="B5" s="1335"/>
      <c r="C5" s="552" t="s">
        <v>408</v>
      </c>
      <c r="D5" s="1349"/>
      <c r="E5" s="1110"/>
      <c r="F5" s="1110"/>
      <c r="G5" s="1110"/>
      <c r="H5" s="1110"/>
      <c r="I5" s="1110"/>
      <c r="J5" s="1334" t="s">
        <v>409</v>
      </c>
      <c r="K5" s="1251"/>
      <c r="L5" s="550"/>
      <c r="M5" s="551" t="s">
        <v>367</v>
      </c>
      <c r="N5" s="1353" t="s">
        <v>410</v>
      </c>
      <c r="O5" s="1281"/>
      <c r="P5" s="550"/>
      <c r="Q5" s="553" t="s">
        <v>367</v>
      </c>
    </row>
    <row r="6" spans="1:17" ht="16.5" customHeight="1">
      <c r="A6" s="1334"/>
      <c r="B6" s="1335"/>
      <c r="C6" s="552" t="s">
        <v>411</v>
      </c>
      <c r="D6" s="554" t="s">
        <v>221</v>
      </c>
      <c r="E6" s="1350"/>
      <c r="F6" s="1351"/>
      <c r="G6" s="452" t="s">
        <v>367</v>
      </c>
      <c r="H6" s="1334" t="s">
        <v>412</v>
      </c>
      <c r="I6" s="1281"/>
      <c r="J6" s="1335" t="s">
        <v>413</v>
      </c>
      <c r="K6" s="1335"/>
      <c r="L6" s="555"/>
      <c r="M6" s="556" t="s">
        <v>367</v>
      </c>
      <c r="N6" s="1334" t="s">
        <v>414</v>
      </c>
      <c r="O6" s="1251"/>
      <c r="P6" s="557"/>
      <c r="Q6" s="558" t="s">
        <v>367</v>
      </c>
    </row>
    <row r="7" spans="1:17" ht="6" customHeight="1">
      <c r="A7" s="453"/>
      <c r="B7" s="559"/>
      <c r="C7" s="560"/>
      <c r="D7" s="561"/>
      <c r="E7" s="560"/>
      <c r="F7" s="560"/>
      <c r="G7" s="453"/>
      <c r="H7" s="562"/>
      <c r="I7" s="560"/>
      <c r="J7" s="559"/>
      <c r="K7" s="563"/>
      <c r="L7" s="564"/>
      <c r="M7" s="560"/>
      <c r="N7" s="559"/>
      <c r="O7" s="563"/>
      <c r="P7" s="564"/>
      <c r="Q7" s="563"/>
    </row>
    <row r="8" spans="1:17" ht="18" customHeight="1">
      <c r="A8" s="565" t="s">
        <v>144</v>
      </c>
      <c r="B8" s="289"/>
      <c r="C8" s="289"/>
      <c r="D8" s="289"/>
      <c r="E8" s="289"/>
      <c r="F8" s="289"/>
      <c r="G8" s="289"/>
      <c r="H8" s="289"/>
      <c r="I8" s="289"/>
      <c r="J8" s="289"/>
      <c r="K8" s="289"/>
      <c r="L8" s="289"/>
      <c r="M8" s="289"/>
      <c r="N8" s="289"/>
      <c r="O8" s="289"/>
      <c r="P8" s="289"/>
      <c r="Q8" s="289"/>
    </row>
    <row r="9" spans="1:17" ht="13.5" customHeight="1">
      <c r="A9" s="1248" t="s">
        <v>415</v>
      </c>
      <c r="B9" s="1328" t="s">
        <v>416</v>
      </c>
      <c r="C9" s="1270"/>
      <c r="D9" s="1253"/>
      <c r="E9" s="1254"/>
      <c r="F9" s="1254"/>
      <c r="G9" s="1254"/>
      <c r="H9" s="1254"/>
      <c r="I9" s="1254"/>
      <c r="J9" s="1254"/>
      <c r="K9" s="1254"/>
      <c r="L9" s="1254"/>
      <c r="M9" s="1254"/>
      <c r="N9" s="1254"/>
      <c r="O9" s="1254"/>
      <c r="P9" s="1254"/>
      <c r="Q9" s="1254"/>
    </row>
    <row r="10" spans="1:17" ht="13.5" customHeight="1">
      <c r="A10" s="1255"/>
      <c r="B10" s="1270"/>
      <c r="C10" s="1270"/>
      <c r="D10" s="1254"/>
      <c r="E10" s="1254"/>
      <c r="F10" s="1254"/>
      <c r="G10" s="1254"/>
      <c r="H10" s="1254"/>
      <c r="I10" s="1254"/>
      <c r="J10" s="1254"/>
      <c r="K10" s="1254"/>
      <c r="L10" s="1254"/>
      <c r="M10" s="1254"/>
      <c r="N10" s="1254"/>
      <c r="O10" s="1254"/>
      <c r="P10" s="1254"/>
      <c r="Q10" s="1254"/>
    </row>
    <row r="11" spans="1:17" ht="13.5" customHeight="1">
      <c r="A11" s="1248" t="s">
        <v>417</v>
      </c>
      <c r="B11" s="1328" t="s">
        <v>418</v>
      </c>
      <c r="C11" s="1270"/>
      <c r="D11" s="1256"/>
      <c r="E11" s="1257"/>
      <c r="F11" s="1257"/>
      <c r="G11" s="1257"/>
      <c r="H11" s="1257"/>
      <c r="I11" s="1257"/>
      <c r="J11" s="1257"/>
      <c r="K11" s="1257"/>
      <c r="L11" s="1257"/>
      <c r="M11" s="1257"/>
      <c r="N11" s="1257"/>
      <c r="O11" s="1257"/>
      <c r="P11" s="1257"/>
      <c r="Q11" s="1258"/>
    </row>
    <row r="12" spans="1:17" ht="13.5" customHeight="1">
      <c r="A12" s="1255"/>
      <c r="B12" s="1270"/>
      <c r="C12" s="1270"/>
      <c r="D12" s="1259"/>
      <c r="E12" s="1260"/>
      <c r="F12" s="1260"/>
      <c r="G12" s="1260"/>
      <c r="H12" s="1260"/>
      <c r="I12" s="1260"/>
      <c r="J12" s="1260"/>
      <c r="K12" s="1260"/>
      <c r="L12" s="1260"/>
      <c r="M12" s="1260"/>
      <c r="N12" s="1260"/>
      <c r="O12" s="1260"/>
      <c r="P12" s="1260"/>
      <c r="Q12" s="1261"/>
    </row>
    <row r="13" spans="1:17" ht="13.5" customHeight="1">
      <c r="A13" s="1248" t="s">
        <v>419</v>
      </c>
      <c r="B13" s="1328" t="s">
        <v>420</v>
      </c>
      <c r="C13" s="1329" t="s">
        <v>421</v>
      </c>
      <c r="D13" s="1331"/>
      <c r="E13" s="1332"/>
      <c r="F13" s="1332"/>
      <c r="G13" s="1332"/>
      <c r="H13" s="1332"/>
      <c r="I13" s="1332"/>
      <c r="J13" s="1332"/>
      <c r="K13" s="1332"/>
      <c r="L13" s="1332"/>
      <c r="M13" s="1332"/>
      <c r="N13" s="1332"/>
      <c r="O13" s="1332"/>
      <c r="P13" s="1332"/>
      <c r="Q13" s="1333"/>
    </row>
    <row r="14" spans="1:17" ht="13.5" customHeight="1">
      <c r="A14" s="1249"/>
      <c r="B14" s="1270"/>
      <c r="C14" s="1330"/>
      <c r="D14" s="1259"/>
      <c r="E14" s="1260"/>
      <c r="F14" s="1260"/>
      <c r="G14" s="1260"/>
      <c r="H14" s="1260"/>
      <c r="I14" s="1260"/>
      <c r="J14" s="1260"/>
      <c r="K14" s="1260"/>
      <c r="L14" s="1260"/>
      <c r="M14" s="1260"/>
      <c r="N14" s="1260"/>
      <c r="O14" s="1260"/>
      <c r="P14" s="1260"/>
      <c r="Q14" s="1261"/>
    </row>
    <row r="15" spans="1:17" ht="13.5" customHeight="1">
      <c r="A15" s="1249"/>
      <c r="B15" s="1270"/>
      <c r="C15" s="1334" t="s">
        <v>422</v>
      </c>
      <c r="D15" s="566" t="s">
        <v>413</v>
      </c>
      <c r="E15" s="1336" t="s">
        <v>414</v>
      </c>
      <c r="F15" s="1337"/>
      <c r="G15" s="1338" t="s">
        <v>423</v>
      </c>
      <c r="H15" s="1254"/>
      <c r="I15" s="1340"/>
      <c r="J15" s="1341"/>
      <c r="K15" s="1341"/>
      <c r="L15" s="1341"/>
      <c r="M15" s="1341"/>
      <c r="N15" s="1341"/>
      <c r="O15" s="1341"/>
      <c r="P15" s="1341"/>
      <c r="Q15" s="1342"/>
    </row>
    <row r="16" spans="1:17" ht="13.5" customHeight="1">
      <c r="A16" s="1249"/>
      <c r="B16" s="1270"/>
      <c r="C16" s="1335"/>
      <c r="D16" s="567" t="s">
        <v>424</v>
      </c>
      <c r="E16" s="1345" t="s">
        <v>424</v>
      </c>
      <c r="F16" s="1346"/>
      <c r="G16" s="1339"/>
      <c r="H16" s="1254"/>
      <c r="I16" s="1343"/>
      <c r="J16" s="1343"/>
      <c r="K16" s="1343"/>
      <c r="L16" s="1343"/>
      <c r="M16" s="1343"/>
      <c r="N16" s="1343"/>
      <c r="O16" s="1343"/>
      <c r="P16" s="1343"/>
      <c r="Q16" s="1344"/>
    </row>
    <row r="17" spans="1:17" ht="13.5" customHeight="1">
      <c r="A17" s="1249"/>
      <c r="B17" s="1270"/>
      <c r="C17" s="1347" t="s">
        <v>425</v>
      </c>
      <c r="D17" s="1324"/>
      <c r="E17" s="1263"/>
      <c r="F17" s="1263"/>
      <c r="G17" s="1263"/>
      <c r="H17" s="1263"/>
      <c r="I17" s="1263"/>
      <c r="J17" s="1263"/>
      <c r="K17" s="1263"/>
      <c r="L17" s="1263"/>
      <c r="M17" s="1263"/>
      <c r="N17" s="1263"/>
      <c r="O17" s="1263"/>
      <c r="P17" s="1263"/>
      <c r="Q17" s="1264"/>
    </row>
    <row r="18" spans="1:17" ht="13.5" customHeight="1">
      <c r="A18" s="1249"/>
      <c r="B18" s="1270"/>
      <c r="C18" s="1348"/>
      <c r="D18" s="1325"/>
      <c r="E18" s="1263"/>
      <c r="F18" s="1263"/>
      <c r="G18" s="1263"/>
      <c r="H18" s="1263"/>
      <c r="I18" s="1263"/>
      <c r="J18" s="1263"/>
      <c r="K18" s="1263"/>
      <c r="L18" s="1263"/>
      <c r="M18" s="1263"/>
      <c r="N18" s="1263"/>
      <c r="O18" s="1263"/>
      <c r="P18" s="1263"/>
      <c r="Q18" s="1264"/>
    </row>
    <row r="19" spans="1:17" ht="4.5" customHeight="1">
      <c r="A19" s="568"/>
      <c r="B19" s="569"/>
      <c r="C19" s="570"/>
      <c r="D19" s="569"/>
      <c r="E19" s="569"/>
      <c r="F19" s="569"/>
      <c r="G19" s="569"/>
      <c r="H19" s="569"/>
      <c r="I19" s="569"/>
      <c r="J19" s="571"/>
      <c r="K19" s="571"/>
      <c r="L19" s="571"/>
      <c r="M19" s="571"/>
      <c r="N19" s="571"/>
      <c r="O19" s="571"/>
      <c r="P19" s="571"/>
      <c r="Q19" s="571"/>
    </row>
    <row r="20" spans="1:17" ht="18" customHeight="1">
      <c r="A20" s="572" t="s">
        <v>749</v>
      </c>
      <c r="B20" s="289"/>
      <c r="C20" s="289"/>
      <c r="D20" s="289"/>
      <c r="E20" s="289"/>
      <c r="F20" s="289"/>
      <c r="G20" s="289"/>
      <c r="H20" s="289"/>
      <c r="I20" s="289"/>
      <c r="J20" s="289"/>
      <c r="K20" s="289"/>
      <c r="L20" s="289"/>
      <c r="M20" s="289"/>
      <c r="N20" s="289"/>
      <c r="O20" s="289"/>
      <c r="P20" s="289"/>
      <c r="Q20" s="289"/>
    </row>
    <row r="21" spans="1:17" ht="18" customHeight="1">
      <c r="A21" s="1326"/>
      <c r="B21" s="1173"/>
      <c r="C21" s="1173"/>
      <c r="D21" s="1173"/>
      <c r="E21" s="1173"/>
      <c r="F21" s="1173"/>
      <c r="G21" s="1173"/>
      <c r="H21" s="1173"/>
      <c r="I21" s="1173"/>
      <c r="J21" s="1173"/>
      <c r="K21" s="1173"/>
      <c r="L21" s="1173"/>
      <c r="M21" s="1173"/>
      <c r="N21" s="1173"/>
      <c r="O21" s="1173"/>
      <c r="P21" s="1173"/>
      <c r="Q21" s="1163"/>
    </row>
    <row r="22" spans="1:17" ht="18" customHeight="1">
      <c r="A22" s="1327"/>
      <c r="B22" s="1178"/>
      <c r="C22" s="1178"/>
      <c r="D22" s="1178"/>
      <c r="E22" s="1178"/>
      <c r="F22" s="1178"/>
      <c r="G22" s="1178"/>
      <c r="H22" s="1178"/>
      <c r="I22" s="1178"/>
      <c r="J22" s="1178"/>
      <c r="K22" s="1178"/>
      <c r="L22" s="1178"/>
      <c r="M22" s="1178"/>
      <c r="N22" s="1178"/>
      <c r="O22" s="1178"/>
      <c r="P22" s="1178"/>
      <c r="Q22" s="1179"/>
    </row>
    <row r="23" spans="1:17" ht="4.5" customHeight="1">
      <c r="A23" s="573"/>
      <c r="B23" s="571"/>
      <c r="C23" s="561"/>
      <c r="D23" s="571"/>
      <c r="E23" s="571"/>
      <c r="F23" s="571"/>
      <c r="G23" s="571"/>
      <c r="H23" s="571"/>
      <c r="I23" s="571"/>
      <c r="J23" s="571"/>
      <c r="K23" s="571"/>
      <c r="L23" s="571"/>
      <c r="M23" s="571"/>
      <c r="N23" s="571"/>
      <c r="O23" s="571"/>
      <c r="P23" s="571"/>
      <c r="Q23" s="571"/>
    </row>
    <row r="24" spans="1:17" ht="18" customHeight="1">
      <c r="A24" s="572" t="s">
        <v>145</v>
      </c>
      <c r="B24" s="289"/>
      <c r="C24" s="289"/>
      <c r="D24" s="289"/>
      <c r="E24" s="289"/>
      <c r="F24" s="289"/>
      <c r="G24" s="289"/>
      <c r="H24" s="289"/>
      <c r="I24" s="289"/>
      <c r="J24" s="289"/>
      <c r="K24" s="289"/>
      <c r="L24" s="289"/>
      <c r="M24" s="289"/>
      <c r="N24" s="289"/>
      <c r="O24" s="289"/>
      <c r="P24" s="289"/>
      <c r="Q24" s="289"/>
    </row>
    <row r="25" spans="1:17" ht="18" customHeight="1">
      <c r="A25" s="1265" t="s">
        <v>426</v>
      </c>
      <c r="B25" s="1267" t="s">
        <v>427</v>
      </c>
      <c r="C25" s="1268"/>
      <c r="D25" s="1256"/>
      <c r="E25" s="1257"/>
      <c r="F25" s="1257"/>
      <c r="G25" s="1257"/>
      <c r="H25" s="1257"/>
      <c r="I25" s="1257"/>
      <c r="J25" s="1257"/>
      <c r="K25" s="1257"/>
      <c r="L25" s="1257"/>
      <c r="M25" s="1257"/>
      <c r="N25" s="1257"/>
      <c r="O25" s="1257"/>
      <c r="P25" s="1257"/>
      <c r="Q25" s="1258"/>
    </row>
    <row r="26" spans="1:17" ht="18" customHeight="1">
      <c r="A26" s="1266"/>
      <c r="B26" s="1260"/>
      <c r="C26" s="1261"/>
      <c r="D26" s="1259"/>
      <c r="E26" s="1260"/>
      <c r="F26" s="1260"/>
      <c r="G26" s="1260"/>
      <c r="H26" s="1260"/>
      <c r="I26" s="1260"/>
      <c r="J26" s="1260"/>
      <c r="K26" s="1260"/>
      <c r="L26" s="1260"/>
      <c r="M26" s="1260"/>
      <c r="N26" s="1260"/>
      <c r="O26" s="1260"/>
      <c r="P26" s="1260"/>
      <c r="Q26" s="1261"/>
    </row>
    <row r="27" spans="1:17" ht="18" customHeight="1">
      <c r="A27" s="1248" t="s">
        <v>428</v>
      </c>
      <c r="B27" s="1269" t="s">
        <v>429</v>
      </c>
      <c r="C27" s="1270"/>
      <c r="D27" s="1253"/>
      <c r="E27" s="1254"/>
      <c r="F27" s="1254"/>
      <c r="G27" s="1254"/>
      <c r="H27" s="1254"/>
      <c r="I27" s="1254"/>
      <c r="J27" s="1254"/>
      <c r="K27" s="1254"/>
      <c r="L27" s="1254"/>
      <c r="M27" s="1254"/>
      <c r="N27" s="1254"/>
      <c r="O27" s="1254"/>
      <c r="P27" s="1254"/>
      <c r="Q27" s="1254"/>
    </row>
    <row r="28" spans="1:17" ht="18" customHeight="1">
      <c r="A28" s="1255"/>
      <c r="B28" s="1271"/>
      <c r="C28" s="1270"/>
      <c r="D28" s="1254"/>
      <c r="E28" s="1254"/>
      <c r="F28" s="1254"/>
      <c r="G28" s="1254"/>
      <c r="H28" s="1254"/>
      <c r="I28" s="1254"/>
      <c r="J28" s="1254"/>
      <c r="K28" s="1254"/>
      <c r="L28" s="1254"/>
      <c r="M28" s="1254"/>
      <c r="N28" s="1254"/>
      <c r="O28" s="1254"/>
      <c r="P28" s="1254"/>
      <c r="Q28" s="1254"/>
    </row>
    <row r="29" spans="1:17" ht="18" customHeight="1">
      <c r="A29" s="1248" t="s">
        <v>430</v>
      </c>
      <c r="B29" s="1317" t="s">
        <v>431</v>
      </c>
      <c r="C29" s="1258"/>
      <c r="D29" s="1253"/>
      <c r="E29" s="1254"/>
      <c r="F29" s="1254"/>
      <c r="G29" s="1254"/>
      <c r="H29" s="1254"/>
      <c r="I29" s="1254"/>
      <c r="J29" s="1254"/>
      <c r="K29" s="1254"/>
      <c r="L29" s="1254"/>
      <c r="M29" s="1254"/>
      <c r="N29" s="1254"/>
      <c r="O29" s="1254"/>
      <c r="P29" s="1254"/>
      <c r="Q29" s="1254"/>
    </row>
    <row r="30" spans="1:20" ht="18" customHeight="1">
      <c r="A30" s="1255"/>
      <c r="B30" s="1260"/>
      <c r="C30" s="1261"/>
      <c r="D30" s="1254"/>
      <c r="E30" s="1254"/>
      <c r="F30" s="1254"/>
      <c r="G30" s="1254"/>
      <c r="H30" s="1254"/>
      <c r="I30" s="1254"/>
      <c r="J30" s="1254"/>
      <c r="K30" s="1254"/>
      <c r="L30" s="1254"/>
      <c r="M30" s="1254"/>
      <c r="N30" s="1254"/>
      <c r="O30" s="1254"/>
      <c r="P30" s="1254"/>
      <c r="Q30" s="1254"/>
      <c r="R30" s="603"/>
      <c r="S30" s="603" t="s">
        <v>439</v>
      </c>
      <c r="T30" s="603"/>
    </row>
    <row r="31" spans="1:20" ht="15.75" customHeight="1">
      <c r="A31" s="1265" t="s">
        <v>432</v>
      </c>
      <c r="B31" s="1268" t="s">
        <v>433</v>
      </c>
      <c r="C31" s="574" t="s">
        <v>434</v>
      </c>
      <c r="D31" s="1318" t="s">
        <v>435</v>
      </c>
      <c r="E31" s="1319"/>
      <c r="F31" s="1319"/>
      <c r="G31" s="1320"/>
      <c r="H31" s="1318" t="s">
        <v>436</v>
      </c>
      <c r="I31" s="1319"/>
      <c r="J31" s="1319"/>
      <c r="K31" s="1320"/>
      <c r="L31" s="1321" t="s">
        <v>437</v>
      </c>
      <c r="M31" s="1319"/>
      <c r="N31" s="1322"/>
      <c r="O31" s="575" t="s">
        <v>438</v>
      </c>
      <c r="P31" s="1312" t="s">
        <v>439</v>
      </c>
      <c r="Q31" s="1160"/>
      <c r="R31" s="603"/>
      <c r="S31" s="603" t="s">
        <v>489</v>
      </c>
      <c r="T31" s="603"/>
    </row>
    <row r="32" spans="1:20" ht="12" customHeight="1">
      <c r="A32" s="1300"/>
      <c r="B32" s="1308"/>
      <c r="C32" s="1302" t="s">
        <v>440</v>
      </c>
      <c r="D32" s="1256"/>
      <c r="E32" s="1257"/>
      <c r="F32" s="1257"/>
      <c r="G32" s="1257"/>
      <c r="H32" s="1257"/>
      <c r="I32" s="1257"/>
      <c r="J32" s="1257"/>
      <c r="K32" s="1257"/>
      <c r="L32" s="1257"/>
      <c r="M32" s="1257"/>
      <c r="N32" s="1257"/>
      <c r="O32" s="1257"/>
      <c r="P32" s="1257"/>
      <c r="Q32" s="1258"/>
      <c r="R32" s="603"/>
      <c r="S32" s="603" t="s">
        <v>490</v>
      </c>
      <c r="T32" s="603"/>
    </row>
    <row r="33" spans="1:20" ht="12" customHeight="1">
      <c r="A33" s="1300"/>
      <c r="B33" s="1308"/>
      <c r="C33" s="1323"/>
      <c r="D33" s="1305"/>
      <c r="E33" s="1306"/>
      <c r="F33" s="1306"/>
      <c r="G33" s="1306"/>
      <c r="H33" s="1306"/>
      <c r="I33" s="1306"/>
      <c r="J33" s="1306"/>
      <c r="K33" s="1306"/>
      <c r="L33" s="1306"/>
      <c r="M33" s="1306"/>
      <c r="N33" s="1306"/>
      <c r="O33" s="1306"/>
      <c r="P33" s="1306"/>
      <c r="Q33" s="1307"/>
      <c r="R33" s="603"/>
      <c r="S33" s="603" t="s">
        <v>491</v>
      </c>
      <c r="T33" s="603"/>
    </row>
    <row r="34" spans="1:20" ht="12" customHeight="1">
      <c r="A34" s="1266"/>
      <c r="B34" s="1301"/>
      <c r="C34" s="1235"/>
      <c r="D34" s="1259"/>
      <c r="E34" s="1260"/>
      <c r="F34" s="1260"/>
      <c r="G34" s="1260"/>
      <c r="H34" s="1260"/>
      <c r="I34" s="1260"/>
      <c r="J34" s="1260"/>
      <c r="K34" s="1260"/>
      <c r="L34" s="1260"/>
      <c r="M34" s="1260"/>
      <c r="N34" s="1260"/>
      <c r="O34" s="1260"/>
      <c r="P34" s="1260"/>
      <c r="Q34" s="1261"/>
      <c r="R34" s="603"/>
      <c r="S34" s="603"/>
      <c r="T34" s="603"/>
    </row>
    <row r="35" spans="1:20" ht="15.75" customHeight="1">
      <c r="A35" s="1265" t="s">
        <v>441</v>
      </c>
      <c r="B35" s="1268" t="s">
        <v>442</v>
      </c>
      <c r="C35" s="576" t="s">
        <v>443</v>
      </c>
      <c r="D35" s="577" t="s">
        <v>444</v>
      </c>
      <c r="E35" s="1309" t="s">
        <v>445</v>
      </c>
      <c r="F35" s="1110"/>
      <c r="G35" s="1310" t="s">
        <v>446</v>
      </c>
      <c r="H35" s="1311"/>
      <c r="I35" s="1311"/>
      <c r="J35" s="1311"/>
      <c r="K35" s="578" t="s">
        <v>447</v>
      </c>
      <c r="L35" s="1312" t="s">
        <v>439</v>
      </c>
      <c r="M35" s="1078"/>
      <c r="N35" s="1309" t="s">
        <v>448</v>
      </c>
      <c r="O35" s="1313"/>
      <c r="P35" s="579"/>
      <c r="Q35" s="580" t="s">
        <v>449</v>
      </c>
      <c r="R35" s="603"/>
      <c r="S35" s="603" t="s">
        <v>439</v>
      </c>
      <c r="T35" s="603"/>
    </row>
    <row r="36" spans="1:20" ht="13.5" customHeight="1">
      <c r="A36" s="1300"/>
      <c r="B36" s="1308"/>
      <c r="C36" s="1314" t="s">
        <v>450</v>
      </c>
      <c r="D36" s="1316"/>
      <c r="E36" s="1257"/>
      <c r="F36" s="1257"/>
      <c r="G36" s="1257"/>
      <c r="H36" s="1257"/>
      <c r="I36" s="1257"/>
      <c r="J36" s="1257"/>
      <c r="K36" s="1257"/>
      <c r="L36" s="1257"/>
      <c r="M36" s="1257"/>
      <c r="N36" s="1257"/>
      <c r="O36" s="1257"/>
      <c r="P36" s="1257"/>
      <c r="Q36" s="1258"/>
      <c r="R36" s="603"/>
      <c r="S36" s="603" t="s">
        <v>492</v>
      </c>
      <c r="T36" s="603"/>
    </row>
    <row r="37" spans="1:20" ht="13.5" customHeight="1">
      <c r="A37" s="1266"/>
      <c r="B37" s="1301"/>
      <c r="C37" s="1315"/>
      <c r="D37" s="1259"/>
      <c r="E37" s="1260"/>
      <c r="F37" s="1260"/>
      <c r="G37" s="1260"/>
      <c r="H37" s="1260"/>
      <c r="I37" s="1260"/>
      <c r="J37" s="1260"/>
      <c r="K37" s="1260"/>
      <c r="L37" s="1260"/>
      <c r="M37" s="1260"/>
      <c r="N37" s="1260"/>
      <c r="O37" s="1260"/>
      <c r="P37" s="1260"/>
      <c r="Q37" s="1261"/>
      <c r="R37" s="603"/>
      <c r="S37" s="603" t="s">
        <v>493</v>
      </c>
      <c r="T37" s="603"/>
    </row>
    <row r="38" spans="1:20" ht="12.75" customHeight="1">
      <c r="A38" s="1265" t="s">
        <v>451</v>
      </c>
      <c r="B38" s="1301" t="s">
        <v>488</v>
      </c>
      <c r="C38" s="1302" t="s">
        <v>452</v>
      </c>
      <c r="D38" s="1256"/>
      <c r="E38" s="1303"/>
      <c r="F38" s="1303"/>
      <c r="G38" s="1303"/>
      <c r="H38" s="1303"/>
      <c r="I38" s="1303"/>
      <c r="J38" s="1303"/>
      <c r="K38" s="1303"/>
      <c r="L38" s="1303"/>
      <c r="M38" s="1303"/>
      <c r="N38" s="1303"/>
      <c r="O38" s="1303"/>
      <c r="P38" s="1303"/>
      <c r="Q38" s="1304"/>
      <c r="R38" s="603"/>
      <c r="S38" s="603"/>
      <c r="T38" s="603"/>
    </row>
    <row r="39" spans="1:20" ht="12.75" customHeight="1">
      <c r="A39" s="1300"/>
      <c r="B39" s="1271"/>
      <c r="C39" s="1235"/>
      <c r="D39" s="1259"/>
      <c r="E39" s="1260"/>
      <c r="F39" s="1260"/>
      <c r="G39" s="1260"/>
      <c r="H39" s="1260"/>
      <c r="I39" s="1260"/>
      <c r="J39" s="1260"/>
      <c r="K39" s="1260"/>
      <c r="L39" s="1260"/>
      <c r="M39" s="1260"/>
      <c r="N39" s="1260"/>
      <c r="O39" s="1260"/>
      <c r="P39" s="1260"/>
      <c r="Q39" s="1261"/>
      <c r="R39" s="603"/>
      <c r="S39" s="603"/>
      <c r="T39" s="603"/>
    </row>
    <row r="40" spans="1:20" ht="12.75" customHeight="1">
      <c r="A40" s="1300"/>
      <c r="B40" s="1271"/>
      <c r="C40" s="1302" t="s">
        <v>453</v>
      </c>
      <c r="D40" s="1256"/>
      <c r="E40" s="1303"/>
      <c r="F40" s="1303"/>
      <c r="G40" s="1303"/>
      <c r="H40" s="1303"/>
      <c r="I40" s="1303"/>
      <c r="J40" s="1303"/>
      <c r="K40" s="1303"/>
      <c r="L40" s="1303"/>
      <c r="M40" s="1303"/>
      <c r="N40" s="1303"/>
      <c r="O40" s="1303"/>
      <c r="P40" s="1303"/>
      <c r="Q40" s="1304"/>
      <c r="R40" s="603"/>
      <c r="S40" s="603"/>
      <c r="T40" s="603"/>
    </row>
    <row r="41" spans="1:20" ht="12.75" customHeight="1">
      <c r="A41" s="1300"/>
      <c r="B41" s="1271"/>
      <c r="C41" s="1235"/>
      <c r="D41" s="1259"/>
      <c r="E41" s="1260"/>
      <c r="F41" s="1260"/>
      <c r="G41" s="1260"/>
      <c r="H41" s="1260"/>
      <c r="I41" s="1260"/>
      <c r="J41" s="1260"/>
      <c r="K41" s="1260"/>
      <c r="L41" s="1260"/>
      <c r="M41" s="1260"/>
      <c r="N41" s="1260"/>
      <c r="O41" s="1260"/>
      <c r="P41" s="1260"/>
      <c r="Q41" s="1261"/>
      <c r="R41" s="603"/>
      <c r="S41" s="603"/>
      <c r="T41" s="603"/>
    </row>
    <row r="42" spans="1:20" ht="12.75" customHeight="1">
      <c r="A42" s="1300"/>
      <c r="B42" s="1271"/>
      <c r="C42" s="1302" t="s">
        <v>178</v>
      </c>
      <c r="D42" s="1256"/>
      <c r="E42" s="1257"/>
      <c r="F42" s="1257"/>
      <c r="G42" s="1257"/>
      <c r="H42" s="1257"/>
      <c r="I42" s="1257"/>
      <c r="J42" s="1257"/>
      <c r="K42" s="1257"/>
      <c r="L42" s="1257"/>
      <c r="M42" s="1257"/>
      <c r="N42" s="1257"/>
      <c r="O42" s="1257"/>
      <c r="P42" s="1257"/>
      <c r="Q42" s="1258"/>
      <c r="R42" s="603"/>
      <c r="S42" s="603"/>
      <c r="T42" s="603"/>
    </row>
    <row r="43" spans="1:20" ht="12.75" customHeight="1">
      <c r="A43" s="1266"/>
      <c r="B43" s="1271"/>
      <c r="C43" s="1235"/>
      <c r="D43" s="1259"/>
      <c r="E43" s="1260"/>
      <c r="F43" s="1260"/>
      <c r="G43" s="1260"/>
      <c r="H43" s="1260"/>
      <c r="I43" s="1260"/>
      <c r="J43" s="1260"/>
      <c r="K43" s="1260"/>
      <c r="L43" s="1260"/>
      <c r="M43" s="1260"/>
      <c r="N43" s="1260"/>
      <c r="O43" s="1260"/>
      <c r="P43" s="1260"/>
      <c r="Q43" s="1261"/>
      <c r="R43" s="603"/>
      <c r="S43" s="603"/>
      <c r="T43" s="603"/>
    </row>
    <row r="44" spans="1:20" ht="6.75" customHeight="1">
      <c r="A44" s="581"/>
      <c r="B44" s="581"/>
      <c r="C44" s="582"/>
      <c r="D44" s="582"/>
      <c r="E44" s="582"/>
      <c r="F44" s="582"/>
      <c r="G44" s="582"/>
      <c r="H44" s="582"/>
      <c r="I44" s="582"/>
      <c r="J44" s="289"/>
      <c r="K44" s="289"/>
      <c r="L44" s="289"/>
      <c r="M44" s="289"/>
      <c r="N44" s="289"/>
      <c r="O44" s="289"/>
      <c r="P44" s="289"/>
      <c r="Q44" s="289"/>
      <c r="R44" s="289"/>
      <c r="S44" s="289"/>
      <c r="T44" s="289"/>
    </row>
    <row r="45" spans="1:20" ht="18" customHeight="1">
      <c r="A45" s="572" t="s">
        <v>146</v>
      </c>
      <c r="B45" s="289"/>
      <c r="C45" s="289"/>
      <c r="D45" s="289"/>
      <c r="E45" s="289"/>
      <c r="F45" s="289"/>
      <c r="G45" s="289"/>
      <c r="H45" s="289"/>
      <c r="I45" s="289"/>
      <c r="J45" s="289"/>
      <c r="K45" s="289"/>
      <c r="L45" s="289"/>
      <c r="M45" s="289"/>
      <c r="N45" s="289"/>
      <c r="O45" s="289"/>
      <c r="P45" s="289"/>
      <c r="Q45" s="289"/>
      <c r="R45" s="289"/>
      <c r="S45" s="289"/>
      <c r="T45" s="289"/>
    </row>
    <row r="46" spans="1:20" ht="15" customHeight="1">
      <c r="A46" s="1248" t="s">
        <v>454</v>
      </c>
      <c r="B46" s="1269" t="s">
        <v>455</v>
      </c>
      <c r="C46" s="1270"/>
      <c r="D46" s="1253"/>
      <c r="E46" s="1254"/>
      <c r="F46" s="1254"/>
      <c r="G46" s="1254"/>
      <c r="H46" s="1254"/>
      <c r="I46" s="1254"/>
      <c r="J46" s="1254"/>
      <c r="K46" s="1254"/>
      <c r="L46" s="1254"/>
      <c r="M46" s="1254"/>
      <c r="N46" s="1254"/>
      <c r="O46" s="1254"/>
      <c r="P46" s="1254"/>
      <c r="Q46" s="1254"/>
      <c r="R46" s="603"/>
      <c r="S46" s="603"/>
      <c r="T46" s="603"/>
    </row>
    <row r="47" spans="1:20" ht="15" customHeight="1">
      <c r="A47" s="1255"/>
      <c r="B47" s="1271"/>
      <c r="C47" s="1270"/>
      <c r="D47" s="1254"/>
      <c r="E47" s="1254"/>
      <c r="F47" s="1254"/>
      <c r="G47" s="1254"/>
      <c r="H47" s="1254"/>
      <c r="I47" s="1254"/>
      <c r="J47" s="1254"/>
      <c r="K47" s="1254"/>
      <c r="L47" s="1254"/>
      <c r="M47" s="1254"/>
      <c r="N47" s="1254"/>
      <c r="O47" s="1254"/>
      <c r="P47" s="1254"/>
      <c r="Q47" s="1254"/>
      <c r="R47" s="603"/>
      <c r="S47" s="603"/>
      <c r="T47" s="603"/>
    </row>
    <row r="48" spans="1:20" ht="16.5" customHeight="1">
      <c r="A48" s="1248" t="s">
        <v>417</v>
      </c>
      <c r="B48" s="1269" t="s">
        <v>456</v>
      </c>
      <c r="C48" s="1291" t="s">
        <v>457</v>
      </c>
      <c r="D48" s="583" t="s">
        <v>413</v>
      </c>
      <c r="E48" s="1293" t="s">
        <v>210</v>
      </c>
      <c r="F48" s="1294"/>
      <c r="G48" s="584" t="s">
        <v>367</v>
      </c>
      <c r="H48" s="585" t="s">
        <v>212</v>
      </c>
      <c r="I48" s="584" t="s">
        <v>367</v>
      </c>
      <c r="J48" s="585" t="s">
        <v>214</v>
      </c>
      <c r="K48" s="584" t="s">
        <v>367</v>
      </c>
      <c r="L48" s="586" t="s">
        <v>178</v>
      </c>
      <c r="M48" s="1295"/>
      <c r="N48" s="1295"/>
      <c r="O48" s="1296"/>
      <c r="P48" s="1297" t="s">
        <v>221</v>
      </c>
      <c r="Q48" s="1163"/>
      <c r="R48" s="603"/>
      <c r="S48" s="603"/>
      <c r="T48" s="603"/>
    </row>
    <row r="49" spans="1:20" ht="16.5" customHeight="1">
      <c r="A49" s="1249"/>
      <c r="B49" s="1271"/>
      <c r="C49" s="1292"/>
      <c r="D49" s="587" t="s">
        <v>414</v>
      </c>
      <c r="E49" s="1298" t="s">
        <v>214</v>
      </c>
      <c r="F49" s="1299"/>
      <c r="G49" s="588" t="s">
        <v>367</v>
      </c>
      <c r="H49" s="589" t="s">
        <v>178</v>
      </c>
      <c r="I49" s="1282"/>
      <c r="J49" s="1282"/>
      <c r="K49" s="1282"/>
      <c r="L49" s="1282"/>
      <c r="M49" s="1282"/>
      <c r="N49" s="1282"/>
      <c r="O49" s="1283"/>
      <c r="P49" s="1284" t="s">
        <v>367</v>
      </c>
      <c r="Q49" s="1179"/>
      <c r="R49" s="603"/>
      <c r="S49" s="603"/>
      <c r="T49" s="603"/>
    </row>
    <row r="50" spans="1:20" ht="16.5" customHeight="1">
      <c r="A50" s="1249"/>
      <c r="B50" s="1271"/>
      <c r="C50" s="590" t="s">
        <v>458</v>
      </c>
      <c r="D50" s="1262"/>
      <c r="E50" s="1263"/>
      <c r="F50" s="1263"/>
      <c r="G50" s="1263"/>
      <c r="H50" s="1263"/>
      <c r="I50" s="1263"/>
      <c r="J50" s="1263"/>
      <c r="K50" s="1263"/>
      <c r="L50" s="1263"/>
      <c r="M50" s="1263"/>
      <c r="N50" s="1263"/>
      <c r="O50" s="1263"/>
      <c r="P50" s="1263"/>
      <c r="Q50" s="1264"/>
      <c r="R50" s="603"/>
      <c r="S50" s="603"/>
      <c r="T50" s="603"/>
    </row>
    <row r="51" spans="1:20" ht="15.75" customHeight="1">
      <c r="A51" s="591" t="s">
        <v>430</v>
      </c>
      <c r="B51" s="1285" t="s">
        <v>459</v>
      </c>
      <c r="C51" s="1264"/>
      <c r="D51" s="592" t="s">
        <v>229</v>
      </c>
      <c r="E51" s="1286"/>
      <c r="F51" s="1274"/>
      <c r="G51" s="1274"/>
      <c r="H51" s="1287" t="s">
        <v>460</v>
      </c>
      <c r="I51" s="1288"/>
      <c r="J51" s="1289"/>
      <c r="K51" s="1274"/>
      <c r="L51" s="592" t="s">
        <v>461</v>
      </c>
      <c r="M51" s="1290"/>
      <c r="N51" s="1118"/>
      <c r="O51" s="1118"/>
      <c r="P51" s="1118"/>
      <c r="Q51" s="1118"/>
      <c r="R51" s="289"/>
      <c r="S51" s="289"/>
      <c r="T51" s="289"/>
    </row>
    <row r="52" spans="1:20" ht="15.75" customHeight="1">
      <c r="A52" s="1248" t="s">
        <v>462</v>
      </c>
      <c r="B52" s="1271" t="s">
        <v>463</v>
      </c>
      <c r="C52" s="593" t="s">
        <v>464</v>
      </c>
      <c r="D52" s="578" t="s">
        <v>465</v>
      </c>
      <c r="E52" s="1272" t="s">
        <v>439</v>
      </c>
      <c r="F52" s="1110"/>
      <c r="G52" s="1273" t="s">
        <v>466</v>
      </c>
      <c r="H52" s="1274"/>
      <c r="I52" s="594" t="s">
        <v>367</v>
      </c>
      <c r="J52" s="595" t="s">
        <v>467</v>
      </c>
      <c r="K52" s="1275" t="s">
        <v>446</v>
      </c>
      <c r="L52" s="1276"/>
      <c r="M52" s="1277"/>
      <c r="N52" s="596" t="s">
        <v>468</v>
      </c>
      <c r="O52" s="1110"/>
      <c r="P52" s="1110"/>
      <c r="Q52" s="1160"/>
      <c r="R52" s="603"/>
      <c r="S52" s="603" t="s">
        <v>439</v>
      </c>
      <c r="T52" s="603"/>
    </row>
    <row r="53" spans="1:20" ht="16.5" customHeight="1">
      <c r="A53" s="1248"/>
      <c r="B53" s="1271"/>
      <c r="C53" s="1278" t="s">
        <v>469</v>
      </c>
      <c r="D53" s="1280"/>
      <c r="E53" s="1281"/>
      <c r="F53" s="1281"/>
      <c r="G53" s="1281"/>
      <c r="H53" s="1281"/>
      <c r="I53" s="1281"/>
      <c r="J53" s="1281"/>
      <c r="K53" s="1281"/>
      <c r="L53" s="1281"/>
      <c r="M53" s="1281"/>
      <c r="N53" s="1281"/>
      <c r="O53" s="1281"/>
      <c r="P53" s="1281"/>
      <c r="Q53" s="1281"/>
      <c r="R53" s="603"/>
      <c r="S53" s="603" t="s">
        <v>494</v>
      </c>
      <c r="T53" s="603"/>
    </row>
    <row r="54" spans="1:20" ht="16.5" customHeight="1">
      <c r="A54" s="1248"/>
      <c r="B54" s="1271"/>
      <c r="C54" s="1279"/>
      <c r="D54" s="1281"/>
      <c r="E54" s="1281"/>
      <c r="F54" s="1281"/>
      <c r="G54" s="1281"/>
      <c r="H54" s="1281"/>
      <c r="I54" s="1281"/>
      <c r="J54" s="1281"/>
      <c r="K54" s="1281"/>
      <c r="L54" s="1281"/>
      <c r="M54" s="1281"/>
      <c r="N54" s="1281"/>
      <c r="O54" s="1281"/>
      <c r="P54" s="1281"/>
      <c r="Q54" s="1281"/>
      <c r="R54" s="603"/>
      <c r="S54" s="603" t="s">
        <v>495</v>
      </c>
      <c r="T54" s="603"/>
    </row>
    <row r="55" spans="1:20" ht="6.75" customHeight="1">
      <c r="A55" s="581"/>
      <c r="B55" s="581"/>
      <c r="C55" s="582"/>
      <c r="D55" s="582"/>
      <c r="E55" s="582"/>
      <c r="F55" s="582"/>
      <c r="G55" s="582"/>
      <c r="H55" s="582"/>
      <c r="I55" s="582"/>
      <c r="J55" s="289"/>
      <c r="K55" s="289"/>
      <c r="L55" s="289"/>
      <c r="M55" s="289"/>
      <c r="N55" s="289"/>
      <c r="O55" s="289"/>
      <c r="P55" s="289"/>
      <c r="Q55" s="289"/>
      <c r="R55" s="289"/>
      <c r="S55" s="289"/>
      <c r="T55" s="289"/>
    </row>
    <row r="56" spans="1:20" ht="18" customHeight="1">
      <c r="A56" s="572" t="s">
        <v>470</v>
      </c>
      <c r="B56" s="289"/>
      <c r="C56" s="289"/>
      <c r="D56" s="289"/>
      <c r="E56" s="289"/>
      <c r="F56" s="289"/>
      <c r="G56" s="289"/>
      <c r="H56" s="289"/>
      <c r="I56" s="289"/>
      <c r="J56" s="289"/>
      <c r="K56" s="289"/>
      <c r="L56" s="289"/>
      <c r="M56" s="289"/>
      <c r="N56" s="289"/>
      <c r="O56" s="289"/>
      <c r="P56" s="289"/>
      <c r="Q56" s="289"/>
      <c r="R56" s="289"/>
      <c r="S56" s="289"/>
      <c r="T56" s="289"/>
    </row>
    <row r="57" spans="1:20" ht="18" customHeight="1">
      <c r="A57" s="1256"/>
      <c r="B57" s="1257"/>
      <c r="C57" s="1257"/>
      <c r="D57" s="1257"/>
      <c r="E57" s="1257"/>
      <c r="F57" s="1257"/>
      <c r="G57" s="1257"/>
      <c r="H57" s="1257"/>
      <c r="I57" s="1257"/>
      <c r="J57" s="1257"/>
      <c r="K57" s="1257"/>
      <c r="L57" s="1257"/>
      <c r="M57" s="1257"/>
      <c r="N57" s="1257"/>
      <c r="O57" s="1257"/>
      <c r="P57" s="1257"/>
      <c r="Q57" s="1258"/>
      <c r="R57" s="289"/>
      <c r="S57" s="289"/>
      <c r="T57" s="289"/>
    </row>
    <row r="58" spans="1:20" ht="18" customHeight="1">
      <c r="A58" s="1259"/>
      <c r="B58" s="1260"/>
      <c r="C58" s="1260"/>
      <c r="D58" s="1260"/>
      <c r="E58" s="1260"/>
      <c r="F58" s="1260"/>
      <c r="G58" s="1260"/>
      <c r="H58" s="1260"/>
      <c r="I58" s="1260"/>
      <c r="J58" s="1260"/>
      <c r="K58" s="1260"/>
      <c r="L58" s="1260"/>
      <c r="M58" s="1260"/>
      <c r="N58" s="1260"/>
      <c r="O58" s="1260"/>
      <c r="P58" s="1260"/>
      <c r="Q58" s="1261"/>
      <c r="R58" s="289"/>
      <c r="S58" s="289"/>
      <c r="T58" s="289"/>
    </row>
    <row r="59" spans="1:20" ht="6.75" customHeight="1">
      <c r="A59" s="581"/>
      <c r="B59" s="581"/>
      <c r="C59" s="582"/>
      <c r="D59" s="582"/>
      <c r="E59" s="582"/>
      <c r="F59" s="582"/>
      <c r="G59" s="582"/>
      <c r="H59" s="582"/>
      <c r="I59" s="582"/>
      <c r="J59" s="289"/>
      <c r="K59" s="289"/>
      <c r="L59" s="289"/>
      <c r="M59" s="289"/>
      <c r="N59" s="289"/>
      <c r="O59" s="289"/>
      <c r="P59" s="289"/>
      <c r="Q59" s="289"/>
      <c r="R59" s="289"/>
      <c r="S59" s="289"/>
      <c r="T59" s="289"/>
    </row>
    <row r="60" spans="1:20" ht="18" customHeight="1">
      <c r="A60" s="572" t="s">
        <v>471</v>
      </c>
      <c r="B60" s="289"/>
      <c r="C60" s="289"/>
      <c r="D60" s="289"/>
      <c r="E60" s="289"/>
      <c r="F60" s="289"/>
      <c r="G60" s="289"/>
      <c r="H60" s="289"/>
      <c r="I60" s="289"/>
      <c r="J60" s="289"/>
      <c r="K60" s="289"/>
      <c r="L60" s="289"/>
      <c r="M60" s="289"/>
      <c r="N60" s="289"/>
      <c r="O60" s="289"/>
      <c r="P60" s="289"/>
      <c r="Q60" s="289"/>
      <c r="R60" s="289"/>
      <c r="S60" s="289"/>
      <c r="T60" s="289"/>
    </row>
    <row r="61" spans="1:20" ht="27" customHeight="1">
      <c r="A61" s="1262"/>
      <c r="B61" s="1263"/>
      <c r="C61" s="1263"/>
      <c r="D61" s="1263"/>
      <c r="E61" s="1263"/>
      <c r="F61" s="1263"/>
      <c r="G61" s="1263"/>
      <c r="H61" s="1263"/>
      <c r="I61" s="1263"/>
      <c r="J61" s="1263"/>
      <c r="K61" s="1263"/>
      <c r="L61" s="1263"/>
      <c r="M61" s="1263"/>
      <c r="N61" s="1263"/>
      <c r="O61" s="1263"/>
      <c r="P61" s="1263"/>
      <c r="Q61" s="1264"/>
      <c r="R61" s="289"/>
      <c r="S61" s="289"/>
      <c r="T61" s="289"/>
    </row>
    <row r="62" spans="1:20" ht="6.75" customHeight="1">
      <c r="A62" s="581"/>
      <c r="B62" s="581"/>
      <c r="C62" s="582"/>
      <c r="D62" s="582"/>
      <c r="E62" s="582"/>
      <c r="F62" s="582"/>
      <c r="G62" s="582"/>
      <c r="H62" s="582"/>
      <c r="I62" s="582"/>
      <c r="J62" s="289"/>
      <c r="K62" s="289"/>
      <c r="L62" s="289"/>
      <c r="M62" s="289"/>
      <c r="N62" s="289"/>
      <c r="O62" s="289"/>
      <c r="P62" s="289"/>
      <c r="Q62" s="289"/>
      <c r="R62" s="289"/>
      <c r="S62" s="289"/>
      <c r="T62" s="289"/>
    </row>
    <row r="63" spans="1:20" ht="18" customHeight="1">
      <c r="A63" s="572" t="s">
        <v>472</v>
      </c>
      <c r="B63" s="289"/>
      <c r="C63" s="289"/>
      <c r="D63" s="289"/>
      <c r="E63" s="289"/>
      <c r="F63" s="289"/>
      <c r="G63" s="289"/>
      <c r="H63" s="289"/>
      <c r="I63" s="289"/>
      <c r="J63" s="289"/>
      <c r="K63" s="289"/>
      <c r="L63" s="289"/>
      <c r="M63" s="289"/>
      <c r="N63" s="289"/>
      <c r="O63" s="289"/>
      <c r="P63" s="289"/>
      <c r="Q63" s="289"/>
      <c r="R63" s="289"/>
      <c r="S63" s="289"/>
      <c r="T63" s="289"/>
    </row>
    <row r="64" spans="1:20" ht="13.5" customHeight="1">
      <c r="A64" s="1265" t="s">
        <v>415</v>
      </c>
      <c r="B64" s="1267" t="s">
        <v>473</v>
      </c>
      <c r="C64" s="1268"/>
      <c r="D64" s="1256"/>
      <c r="E64" s="1257"/>
      <c r="F64" s="1257"/>
      <c r="G64" s="1257"/>
      <c r="H64" s="1257"/>
      <c r="I64" s="1257"/>
      <c r="J64" s="1257"/>
      <c r="K64" s="1257"/>
      <c r="L64" s="1257"/>
      <c r="M64" s="1257"/>
      <c r="N64" s="1257"/>
      <c r="O64" s="1257"/>
      <c r="P64" s="1257"/>
      <c r="Q64" s="1258"/>
      <c r="R64" s="603"/>
      <c r="S64" s="603"/>
      <c r="T64" s="603"/>
    </row>
    <row r="65" spans="1:20" ht="13.5" customHeight="1">
      <c r="A65" s="1266"/>
      <c r="B65" s="1260"/>
      <c r="C65" s="1261"/>
      <c r="D65" s="1259"/>
      <c r="E65" s="1260"/>
      <c r="F65" s="1260"/>
      <c r="G65" s="1260"/>
      <c r="H65" s="1260"/>
      <c r="I65" s="1260"/>
      <c r="J65" s="1260"/>
      <c r="K65" s="1260"/>
      <c r="L65" s="1260"/>
      <c r="M65" s="1260"/>
      <c r="N65" s="1260"/>
      <c r="O65" s="1260"/>
      <c r="P65" s="1260"/>
      <c r="Q65" s="1261"/>
      <c r="R65" s="1212"/>
      <c r="S65" s="1213"/>
      <c r="T65" s="1213"/>
    </row>
    <row r="66" spans="1:20" ht="13.5" customHeight="1">
      <c r="A66" s="1248" t="s">
        <v>417</v>
      </c>
      <c r="B66" s="1269" t="s">
        <v>474</v>
      </c>
      <c r="C66" s="1270"/>
      <c r="D66" s="1253"/>
      <c r="E66" s="1254"/>
      <c r="F66" s="1254"/>
      <c r="G66" s="1254"/>
      <c r="H66" s="1254"/>
      <c r="I66" s="1254"/>
      <c r="J66" s="1254"/>
      <c r="K66" s="1254"/>
      <c r="L66" s="1254"/>
      <c r="M66" s="1254"/>
      <c r="N66" s="1254"/>
      <c r="O66" s="1254"/>
      <c r="P66" s="1254"/>
      <c r="Q66" s="1254"/>
      <c r="R66" s="603"/>
      <c r="S66" s="603"/>
      <c r="T66" s="603"/>
    </row>
    <row r="67" spans="1:20" ht="13.5" customHeight="1">
      <c r="A67" s="1255"/>
      <c r="B67" s="1271"/>
      <c r="C67" s="1270"/>
      <c r="D67" s="1254"/>
      <c r="E67" s="1254"/>
      <c r="F67" s="1254"/>
      <c r="G67" s="1254"/>
      <c r="H67" s="1254"/>
      <c r="I67" s="1254"/>
      <c r="J67" s="1254"/>
      <c r="K67" s="1254"/>
      <c r="L67" s="1254"/>
      <c r="M67" s="1254"/>
      <c r="N67" s="1254"/>
      <c r="O67" s="1254"/>
      <c r="P67" s="1254"/>
      <c r="Q67" s="1254"/>
      <c r="R67" s="603"/>
      <c r="S67" s="603"/>
      <c r="T67" s="603"/>
    </row>
    <row r="68" spans="1:20" ht="6.75" customHeight="1">
      <c r="A68" s="581"/>
      <c r="B68" s="581"/>
      <c r="C68" s="582"/>
      <c r="D68" s="582"/>
      <c r="E68" s="582"/>
      <c r="F68" s="582"/>
      <c r="G68" s="582"/>
      <c r="H68" s="582"/>
      <c r="I68" s="582"/>
      <c r="J68" s="289"/>
      <c r="K68" s="289"/>
      <c r="L68" s="289"/>
      <c r="M68" s="289"/>
      <c r="N68" s="289"/>
      <c r="O68" s="289"/>
      <c r="P68" s="289"/>
      <c r="Q68" s="289"/>
      <c r="R68" s="289"/>
      <c r="S68" s="289"/>
      <c r="T68" s="289"/>
    </row>
    <row r="69" spans="1:20" ht="18" customHeight="1">
      <c r="A69" s="572" t="s">
        <v>475</v>
      </c>
      <c r="B69" s="289"/>
      <c r="C69" s="289"/>
      <c r="D69" s="289"/>
      <c r="E69" s="289"/>
      <c r="F69" s="289"/>
      <c r="G69" s="289"/>
      <c r="H69" s="289"/>
      <c r="I69" s="289"/>
      <c r="J69" s="289"/>
      <c r="K69" s="289"/>
      <c r="L69" s="289"/>
      <c r="M69" s="289"/>
      <c r="N69" s="289"/>
      <c r="O69" s="289"/>
      <c r="P69" s="289"/>
      <c r="Q69" s="289"/>
      <c r="R69" s="289"/>
      <c r="S69" s="289"/>
      <c r="T69" s="289"/>
    </row>
    <row r="70" spans="1:20" ht="13.5" customHeight="1">
      <c r="A70" s="1248" t="s">
        <v>426</v>
      </c>
      <c r="B70" s="1250" t="s">
        <v>476</v>
      </c>
      <c r="C70" s="1251"/>
      <c r="D70" s="1253"/>
      <c r="E70" s="1254"/>
      <c r="F70" s="1254"/>
      <c r="G70" s="1254"/>
      <c r="H70" s="1254"/>
      <c r="I70" s="1254"/>
      <c r="J70" s="1254"/>
      <c r="K70" s="1254"/>
      <c r="L70" s="1254"/>
      <c r="M70" s="1254"/>
      <c r="N70" s="1254"/>
      <c r="O70" s="1254"/>
      <c r="P70" s="1254"/>
      <c r="Q70" s="1254"/>
      <c r="R70" s="603"/>
      <c r="S70" s="603"/>
      <c r="T70" s="603"/>
    </row>
    <row r="71" spans="1:20" ht="13.5" customHeight="1">
      <c r="A71" s="1249"/>
      <c r="B71" s="1252"/>
      <c r="C71" s="1251"/>
      <c r="D71" s="1254"/>
      <c r="E71" s="1254"/>
      <c r="F71" s="1254"/>
      <c r="G71" s="1254"/>
      <c r="H71" s="1254"/>
      <c r="I71" s="1254"/>
      <c r="J71" s="1254"/>
      <c r="K71" s="1254"/>
      <c r="L71" s="1254"/>
      <c r="M71" s="1254"/>
      <c r="N71" s="1254"/>
      <c r="O71" s="1254"/>
      <c r="P71" s="1254"/>
      <c r="Q71" s="1254"/>
      <c r="R71" s="1212"/>
      <c r="S71" s="1213"/>
      <c r="T71" s="1213"/>
    </row>
    <row r="72" spans="1:20" ht="13.5" customHeight="1">
      <c r="A72" s="1248" t="s">
        <v>417</v>
      </c>
      <c r="B72" s="1250" t="s">
        <v>477</v>
      </c>
      <c r="C72" s="1251"/>
      <c r="D72" s="1253"/>
      <c r="E72" s="1254"/>
      <c r="F72" s="1254"/>
      <c r="G72" s="1254"/>
      <c r="H72" s="1254"/>
      <c r="I72" s="1254"/>
      <c r="J72" s="1254"/>
      <c r="K72" s="1254"/>
      <c r="L72" s="1254"/>
      <c r="M72" s="1254"/>
      <c r="N72" s="1254"/>
      <c r="O72" s="1254"/>
      <c r="P72" s="1254"/>
      <c r="Q72" s="1254"/>
      <c r="R72" s="603"/>
      <c r="S72" s="603"/>
      <c r="T72" s="603"/>
    </row>
    <row r="73" spans="1:20" ht="13.5" customHeight="1">
      <c r="A73" s="1255"/>
      <c r="B73" s="1252"/>
      <c r="C73" s="1251"/>
      <c r="D73" s="1254"/>
      <c r="E73" s="1254"/>
      <c r="F73" s="1254"/>
      <c r="G73" s="1254"/>
      <c r="H73" s="1254"/>
      <c r="I73" s="1254"/>
      <c r="J73" s="1254"/>
      <c r="K73" s="1254"/>
      <c r="L73" s="1254"/>
      <c r="M73" s="1254"/>
      <c r="N73" s="1254"/>
      <c r="O73" s="1254"/>
      <c r="P73" s="1254"/>
      <c r="Q73" s="1254"/>
      <c r="R73" s="603"/>
      <c r="S73" s="603"/>
      <c r="T73" s="603"/>
    </row>
    <row r="74" spans="1:20" ht="7.5" customHeight="1">
      <c r="A74" s="581"/>
      <c r="B74" s="289"/>
      <c r="C74" s="289"/>
      <c r="D74" s="289"/>
      <c r="E74" s="289"/>
      <c r="F74" s="289"/>
      <c r="G74" s="289"/>
      <c r="H74" s="289"/>
      <c r="I74" s="289"/>
      <c r="J74" s="289"/>
      <c r="K74" s="289"/>
      <c r="L74" s="289"/>
      <c r="M74" s="289"/>
      <c r="N74" s="289"/>
      <c r="O74" s="289"/>
      <c r="P74" s="289"/>
      <c r="Q74" s="289"/>
      <c r="R74" s="289"/>
      <c r="S74" s="289"/>
      <c r="T74" s="289"/>
    </row>
    <row r="75" spans="1:20" ht="18" customHeight="1">
      <c r="A75" s="572" t="s">
        <v>478</v>
      </c>
      <c r="B75" s="289"/>
      <c r="C75" s="289"/>
      <c r="D75" s="289"/>
      <c r="E75" s="289"/>
      <c r="F75" s="289"/>
      <c r="G75" s="289"/>
      <c r="H75" s="289"/>
      <c r="I75" s="289"/>
      <c r="J75" s="289"/>
      <c r="K75" s="289"/>
      <c r="L75" s="289"/>
      <c r="M75" s="289"/>
      <c r="N75" s="289"/>
      <c r="O75" s="289"/>
      <c r="P75" s="289"/>
      <c r="Q75" s="289"/>
      <c r="R75" s="289"/>
      <c r="S75" s="289"/>
      <c r="T75" s="289"/>
    </row>
    <row r="76" spans="1:17" ht="21" customHeight="1">
      <c r="A76" s="1228" t="s">
        <v>479</v>
      </c>
      <c r="B76" s="1236" t="s">
        <v>480</v>
      </c>
      <c r="C76" s="1237"/>
      <c r="D76" s="1240">
        <v>10000</v>
      </c>
      <c r="E76" s="1242"/>
      <c r="F76" s="1242"/>
      <c r="G76" s="1244" t="s">
        <v>481</v>
      </c>
      <c r="H76" s="1216" t="s">
        <v>56</v>
      </c>
      <c r="I76" s="1246"/>
      <c r="J76" s="1214"/>
      <c r="K76" s="1215"/>
      <c r="L76" s="597" t="s">
        <v>481</v>
      </c>
      <c r="M76" s="1216" t="s">
        <v>57</v>
      </c>
      <c r="N76" s="1217"/>
      <c r="O76" s="1220"/>
      <c r="P76" s="1221"/>
      <c r="Q76" s="1224" t="s">
        <v>481</v>
      </c>
    </row>
    <row r="77" spans="1:17" ht="15" customHeight="1" thickBot="1">
      <c r="A77" s="1234"/>
      <c r="B77" s="1238"/>
      <c r="C77" s="1239"/>
      <c r="D77" s="1241"/>
      <c r="E77" s="1243"/>
      <c r="F77" s="1243"/>
      <c r="G77" s="1245"/>
      <c r="H77" s="1247"/>
      <c r="I77" s="1245"/>
      <c r="J77" s="598" t="s">
        <v>482</v>
      </c>
      <c r="K77" s="599"/>
      <c r="L77" s="600" t="s">
        <v>483</v>
      </c>
      <c r="M77" s="1218"/>
      <c r="N77" s="1219"/>
      <c r="O77" s="1222"/>
      <c r="P77" s="1223"/>
      <c r="Q77" s="1223"/>
    </row>
    <row r="78" spans="1:17" ht="28.5" customHeight="1" thickBot="1">
      <c r="A78" s="1235"/>
      <c r="B78" s="1225" t="s">
        <v>484</v>
      </c>
      <c r="C78" s="1199"/>
      <c r="D78" s="1226"/>
      <c r="E78" s="1227"/>
      <c r="F78" s="1227"/>
      <c r="G78" s="597" t="s">
        <v>481</v>
      </c>
      <c r="H78" s="1228" t="s">
        <v>485</v>
      </c>
      <c r="I78" s="1229"/>
      <c r="J78" s="1214"/>
      <c r="K78" s="1215"/>
      <c r="L78" s="601" t="s">
        <v>481</v>
      </c>
      <c r="M78" s="1230" t="s">
        <v>486</v>
      </c>
      <c r="N78" s="1231"/>
      <c r="O78" s="1232">
        <f>D76+J76+O76+D78+J78</f>
        <v>10000</v>
      </c>
      <c r="P78" s="1233"/>
      <c r="Q78" s="602" t="s">
        <v>481</v>
      </c>
    </row>
    <row r="79" spans="1:17" ht="28.5" customHeight="1">
      <c r="A79" s="1207" t="s">
        <v>487</v>
      </c>
      <c r="B79" s="1208"/>
      <c r="C79" s="1209"/>
      <c r="D79" s="1210"/>
      <c r="E79" s="1211"/>
      <c r="F79" s="1211"/>
      <c r="G79" s="1211"/>
      <c r="H79" s="1211"/>
      <c r="I79" s="1211"/>
      <c r="J79" s="1211"/>
      <c r="K79" s="1211"/>
      <c r="L79" s="1211"/>
      <c r="M79" s="1178"/>
      <c r="N79" s="1178"/>
      <c r="O79" s="1178"/>
      <c r="P79" s="1178"/>
      <c r="Q79" s="1179"/>
    </row>
  </sheetData>
  <sheetProtection/>
  <mergeCells count="128">
    <mergeCell ref="G1:L1"/>
    <mergeCell ref="A3:C3"/>
    <mergeCell ref="D3:I3"/>
    <mergeCell ref="J3:K3"/>
    <mergeCell ref="N3:O3"/>
    <mergeCell ref="P3:Q3"/>
    <mergeCell ref="J4:K4"/>
    <mergeCell ref="L4:Q4"/>
    <mergeCell ref="D5:I5"/>
    <mergeCell ref="J5:K5"/>
    <mergeCell ref="N5:O5"/>
    <mergeCell ref="E6:F6"/>
    <mergeCell ref="H6:I6"/>
    <mergeCell ref="J6:K6"/>
    <mergeCell ref="C17:C18"/>
    <mergeCell ref="N6:O6"/>
    <mergeCell ref="A9:A10"/>
    <mergeCell ref="B9:C10"/>
    <mergeCell ref="D9:Q10"/>
    <mergeCell ref="A11:A12"/>
    <mergeCell ref="B11:C12"/>
    <mergeCell ref="D11:Q12"/>
    <mergeCell ref="A4:B6"/>
    <mergeCell ref="D4:I4"/>
    <mergeCell ref="C13:C14"/>
    <mergeCell ref="D13:Q14"/>
    <mergeCell ref="C15:C16"/>
    <mergeCell ref="E15:F15"/>
    <mergeCell ref="G15:H16"/>
    <mergeCell ref="I15:Q16"/>
    <mergeCell ref="E16:F16"/>
    <mergeCell ref="D17:Q18"/>
    <mergeCell ref="A21:Q22"/>
    <mergeCell ref="A25:A26"/>
    <mergeCell ref="B25:C26"/>
    <mergeCell ref="D25:Q26"/>
    <mergeCell ref="A27:A28"/>
    <mergeCell ref="B27:C28"/>
    <mergeCell ref="D27:Q28"/>
    <mergeCell ref="A13:A18"/>
    <mergeCell ref="B13:B18"/>
    <mergeCell ref="A29:A30"/>
    <mergeCell ref="B29:C30"/>
    <mergeCell ref="D29:Q30"/>
    <mergeCell ref="A31:A34"/>
    <mergeCell ref="B31:B34"/>
    <mergeCell ref="D31:G31"/>
    <mergeCell ref="H31:K31"/>
    <mergeCell ref="L31:N31"/>
    <mergeCell ref="P31:Q31"/>
    <mergeCell ref="C32:C34"/>
    <mergeCell ref="D32:Q34"/>
    <mergeCell ref="A35:A37"/>
    <mergeCell ref="B35:B37"/>
    <mergeCell ref="E35:F35"/>
    <mergeCell ref="G35:J35"/>
    <mergeCell ref="L35:M35"/>
    <mergeCell ref="N35:O35"/>
    <mergeCell ref="C36:C37"/>
    <mergeCell ref="D36:Q37"/>
    <mergeCell ref="A38:A43"/>
    <mergeCell ref="B38:B43"/>
    <mergeCell ref="C38:C39"/>
    <mergeCell ref="D38:Q39"/>
    <mergeCell ref="C40:C41"/>
    <mergeCell ref="D40:Q41"/>
    <mergeCell ref="C42:C43"/>
    <mergeCell ref="D42:Q43"/>
    <mergeCell ref="A46:A47"/>
    <mergeCell ref="B46:C47"/>
    <mergeCell ref="D46:Q47"/>
    <mergeCell ref="A48:A50"/>
    <mergeCell ref="B48:B50"/>
    <mergeCell ref="C48:C49"/>
    <mergeCell ref="E48:F48"/>
    <mergeCell ref="M48:O48"/>
    <mergeCell ref="P48:Q48"/>
    <mergeCell ref="E49:F49"/>
    <mergeCell ref="I49:O49"/>
    <mergeCell ref="P49:Q49"/>
    <mergeCell ref="D50:Q50"/>
    <mergeCell ref="B51:C51"/>
    <mergeCell ref="E51:G51"/>
    <mergeCell ref="H51:I51"/>
    <mergeCell ref="J51:K51"/>
    <mergeCell ref="M51:Q51"/>
    <mergeCell ref="A52:A54"/>
    <mergeCell ref="B52:B54"/>
    <mergeCell ref="E52:F52"/>
    <mergeCell ref="G52:H52"/>
    <mergeCell ref="K52:M52"/>
    <mergeCell ref="O52:Q52"/>
    <mergeCell ref="C53:C54"/>
    <mergeCell ref="D53:Q54"/>
    <mergeCell ref="A57:Q58"/>
    <mergeCell ref="A61:Q61"/>
    <mergeCell ref="A64:A65"/>
    <mergeCell ref="B64:C65"/>
    <mergeCell ref="D64:Q65"/>
    <mergeCell ref="A66:A67"/>
    <mergeCell ref="B66:C67"/>
    <mergeCell ref="D66:Q67"/>
    <mergeCell ref="A70:A71"/>
    <mergeCell ref="B70:C71"/>
    <mergeCell ref="D70:Q71"/>
    <mergeCell ref="A72:A73"/>
    <mergeCell ref="B72:C73"/>
    <mergeCell ref="D72:Q73"/>
    <mergeCell ref="H78:I78"/>
    <mergeCell ref="J78:K78"/>
    <mergeCell ref="M78:N78"/>
    <mergeCell ref="O78:P78"/>
    <mergeCell ref="A76:A78"/>
    <mergeCell ref="B76:C77"/>
    <mergeCell ref="D76:D77"/>
    <mergeCell ref="E76:F77"/>
    <mergeCell ref="G76:G77"/>
    <mergeCell ref="H76:I77"/>
    <mergeCell ref="A79:C79"/>
    <mergeCell ref="D79:Q79"/>
    <mergeCell ref="R65:T65"/>
    <mergeCell ref="R71:T71"/>
    <mergeCell ref="J76:K76"/>
    <mergeCell ref="M76:N77"/>
    <mergeCell ref="O76:P77"/>
    <mergeCell ref="Q76:Q77"/>
    <mergeCell ref="B78:C78"/>
    <mergeCell ref="D78:F78"/>
  </mergeCells>
  <dataValidations count="3">
    <dataValidation type="list" allowBlank="1" showInputMessage="1" showErrorMessage="1" sqref="E52:F52">
      <formula1>$S$52:$S$54</formula1>
    </dataValidation>
    <dataValidation type="list" allowBlank="1" showInputMessage="1" showErrorMessage="1" sqref="P31:Q31">
      <formula1>$S$30:$S$33</formula1>
    </dataValidation>
    <dataValidation type="list" allowBlank="1" showInputMessage="1" showErrorMessage="1" sqref="L35:M35">
      <formula1>$S$35:$S$37</formula1>
    </dataValidation>
  </dataValidations>
  <printOptions/>
  <pageMargins left="0.7874015748031497" right="0.5905511811023623" top="0.3937007874015748" bottom="0.3937007874015748" header="0.5118110236220472" footer="0.5118110236220472"/>
  <pageSetup fitToHeight="0" fitToWidth="1" horizontalDpi="600" verticalDpi="600" orientation="portrait" paperSize="9" scale="60" r:id="rId3"/>
  <headerFooter alignWithMargins="0">
    <oddFooter>&amp;C&amp;"ＭＳ Ｐゴシック,太字"&amp;20
</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83"/>
  <sheetViews>
    <sheetView showGridLines="0" view="pageBreakPreview" zoomScaleNormal="120" zoomScaleSheetLayoutView="100" zoomScalePageLayoutView="0" workbookViewId="0" topLeftCell="A1">
      <selection activeCell="A2" sqref="A2"/>
    </sheetView>
  </sheetViews>
  <sheetFormatPr defaultColWidth="9.00390625" defaultRowHeight="13.5"/>
  <cols>
    <col min="1" max="1" width="3.125" style="2" customWidth="1"/>
    <col min="2" max="2" width="3.25390625" style="2" customWidth="1"/>
    <col min="3" max="3" width="13.875" style="2" customWidth="1"/>
    <col min="4" max="4" width="3.125" style="3" customWidth="1"/>
    <col min="5" max="8" width="10.625" style="2" customWidth="1"/>
    <col min="9" max="9" width="17.25390625" style="2" customWidth="1"/>
    <col min="10" max="16384" width="9.00390625" style="2" customWidth="1"/>
  </cols>
  <sheetData>
    <row r="1" spans="1:8" ht="14.25">
      <c r="A1" s="1" t="s">
        <v>149</v>
      </c>
      <c r="H1" s="2" t="s">
        <v>496</v>
      </c>
    </row>
    <row r="2" ht="1.5" customHeight="1"/>
    <row r="3" spans="8:9" ht="2.25" customHeight="1">
      <c r="H3" s="4"/>
      <c r="I3" s="4"/>
    </row>
    <row r="4" spans="1:9" ht="19.5" customHeight="1" thickBot="1">
      <c r="A4" s="5" t="s">
        <v>151</v>
      </c>
      <c r="B4" s="1382" t="s">
        <v>152</v>
      </c>
      <c r="C4" s="1383"/>
      <c r="D4" s="6"/>
      <c r="E4" s="7" t="s">
        <v>153</v>
      </c>
      <c r="F4" s="8" t="s">
        <v>154</v>
      </c>
      <c r="G4" s="8" t="s">
        <v>155</v>
      </c>
      <c r="H4" s="9" t="s">
        <v>156</v>
      </c>
      <c r="I4" s="10" t="s">
        <v>157</v>
      </c>
    </row>
    <row r="5" spans="1:9" ht="11.25" customHeight="1" thickTop="1">
      <c r="A5" s="1384" t="s">
        <v>158</v>
      </c>
      <c r="B5" s="11"/>
      <c r="C5" s="12" t="s">
        <v>497</v>
      </c>
      <c r="D5" s="13">
        <v>1</v>
      </c>
      <c r="E5" s="14"/>
      <c r="F5" s="14"/>
      <c r="G5" s="14"/>
      <c r="H5" s="15">
        <f aca="true" t="shared" si="0" ref="H5:H44">SUM(E5:G5)</f>
        <v>0</v>
      </c>
      <c r="I5" s="16" t="s">
        <v>159</v>
      </c>
    </row>
    <row r="6" spans="1:9" ht="9.75" customHeight="1">
      <c r="A6" s="1385"/>
      <c r="B6" s="17"/>
      <c r="C6" s="12"/>
      <c r="D6" s="18"/>
      <c r="E6" s="19"/>
      <c r="F6" s="19"/>
      <c r="G6" s="19"/>
      <c r="H6" s="20">
        <f t="shared" si="0"/>
        <v>0</v>
      </c>
      <c r="I6" s="21" t="s">
        <v>160</v>
      </c>
    </row>
    <row r="7" spans="1:9" ht="9.75" customHeight="1">
      <c r="A7" s="1385"/>
      <c r="B7" s="17"/>
      <c r="C7" s="12" t="s">
        <v>2</v>
      </c>
      <c r="D7" s="18">
        <v>2</v>
      </c>
      <c r="E7" s="22"/>
      <c r="F7" s="22"/>
      <c r="G7" s="22"/>
      <c r="H7" s="23">
        <f t="shared" si="0"/>
        <v>0</v>
      </c>
      <c r="I7" s="24" t="s">
        <v>0</v>
      </c>
    </row>
    <row r="8" spans="1:9" ht="9.75" customHeight="1">
      <c r="A8" s="1385"/>
      <c r="B8" s="17"/>
      <c r="C8" s="12"/>
      <c r="D8" s="18"/>
      <c r="E8" s="19"/>
      <c r="F8" s="19"/>
      <c r="G8" s="19"/>
      <c r="H8" s="20">
        <f t="shared" si="0"/>
        <v>0</v>
      </c>
      <c r="I8" s="24" t="s">
        <v>498</v>
      </c>
    </row>
    <row r="9" spans="1:9" ht="9.75" customHeight="1">
      <c r="A9" s="1385"/>
      <c r="B9" s="17"/>
      <c r="C9" s="12" t="s">
        <v>499</v>
      </c>
      <c r="D9" s="18">
        <v>3</v>
      </c>
      <c r="E9" s="22"/>
      <c r="F9" s="22"/>
      <c r="G9" s="22"/>
      <c r="H9" s="23">
        <f t="shared" si="0"/>
        <v>0</v>
      </c>
      <c r="I9" s="24"/>
    </row>
    <row r="10" spans="1:9" ht="9.75" customHeight="1">
      <c r="A10" s="1385"/>
      <c r="B10" s="17"/>
      <c r="C10" s="12"/>
      <c r="D10" s="18"/>
      <c r="E10" s="19"/>
      <c r="F10" s="19"/>
      <c r="G10" s="19"/>
      <c r="H10" s="20">
        <f t="shared" si="0"/>
        <v>0</v>
      </c>
      <c r="I10" s="24"/>
    </row>
    <row r="11" spans="1:9" ht="9.75" customHeight="1">
      <c r="A11" s="25"/>
      <c r="B11" s="17"/>
      <c r="C11" s="12" t="s">
        <v>500</v>
      </c>
      <c r="D11" s="18">
        <v>4</v>
      </c>
      <c r="E11" s="22"/>
      <c r="F11" s="22"/>
      <c r="G11" s="22"/>
      <c r="H11" s="23">
        <f t="shared" si="0"/>
        <v>0</v>
      </c>
      <c r="I11" s="24"/>
    </row>
    <row r="12" spans="1:9" ht="9.75" customHeight="1">
      <c r="A12" s="25"/>
      <c r="B12" s="17"/>
      <c r="C12" s="12"/>
      <c r="D12" s="18"/>
      <c r="E12" s="19"/>
      <c r="F12" s="19"/>
      <c r="G12" s="19"/>
      <c r="H12" s="20">
        <f t="shared" si="0"/>
        <v>0</v>
      </c>
      <c r="I12" s="24"/>
    </row>
    <row r="13" spans="1:9" ht="9.75" customHeight="1">
      <c r="A13" s="25"/>
      <c r="B13" s="17"/>
      <c r="C13" s="12" t="s">
        <v>500</v>
      </c>
      <c r="D13" s="18">
        <v>5</v>
      </c>
      <c r="E13" s="22"/>
      <c r="F13" s="22"/>
      <c r="G13" s="22"/>
      <c r="H13" s="23">
        <f t="shared" si="0"/>
        <v>0</v>
      </c>
      <c r="I13" s="24"/>
    </row>
    <row r="14" spans="1:9" ht="9.75" customHeight="1">
      <c r="A14" s="25"/>
      <c r="B14" s="17"/>
      <c r="C14" s="12"/>
      <c r="D14" s="18"/>
      <c r="E14" s="19"/>
      <c r="F14" s="19"/>
      <c r="G14" s="19"/>
      <c r="H14" s="20">
        <f t="shared" si="0"/>
        <v>0</v>
      </c>
      <c r="I14" s="24"/>
    </row>
    <row r="15" spans="1:9" ht="9.75" customHeight="1">
      <c r="A15" s="25"/>
      <c r="B15" s="17"/>
      <c r="C15" s="12" t="s">
        <v>501</v>
      </c>
      <c r="D15" s="18">
        <v>6</v>
      </c>
      <c r="E15" s="22"/>
      <c r="F15" s="22"/>
      <c r="G15" s="22"/>
      <c r="H15" s="23">
        <f t="shared" si="0"/>
        <v>0</v>
      </c>
      <c r="I15" s="24"/>
    </row>
    <row r="16" spans="1:9" ht="9.75" customHeight="1">
      <c r="A16" s="25"/>
      <c r="B16" s="17"/>
      <c r="C16" s="12"/>
      <c r="D16" s="18"/>
      <c r="E16" s="19"/>
      <c r="F16" s="19"/>
      <c r="G16" s="19"/>
      <c r="H16" s="20">
        <f t="shared" si="0"/>
        <v>0</v>
      </c>
      <c r="I16" s="24"/>
    </row>
    <row r="17" spans="1:9" ht="9.75" customHeight="1">
      <c r="A17" s="25"/>
      <c r="B17" s="17"/>
      <c r="C17" s="12" t="s">
        <v>500</v>
      </c>
      <c r="D17" s="18">
        <v>7</v>
      </c>
      <c r="E17" s="22"/>
      <c r="F17" s="22"/>
      <c r="G17" s="22"/>
      <c r="H17" s="23">
        <f t="shared" si="0"/>
        <v>0</v>
      </c>
      <c r="I17" s="24"/>
    </row>
    <row r="18" spans="1:9" ht="9.75" customHeight="1">
      <c r="A18" s="25"/>
      <c r="B18" s="17"/>
      <c r="C18" s="12"/>
      <c r="D18" s="18"/>
      <c r="E18" s="19"/>
      <c r="F18" s="19"/>
      <c r="G18" s="19"/>
      <c r="H18" s="20">
        <f t="shared" si="0"/>
        <v>0</v>
      </c>
      <c r="I18" s="24"/>
    </row>
    <row r="19" spans="1:9" ht="9.75" customHeight="1">
      <c r="A19" s="25"/>
      <c r="B19" s="17"/>
      <c r="C19" s="12" t="s">
        <v>2</v>
      </c>
      <c r="D19" s="18">
        <v>8</v>
      </c>
      <c r="E19" s="22"/>
      <c r="F19" s="22"/>
      <c r="G19" s="22"/>
      <c r="H19" s="23">
        <f t="shared" si="0"/>
        <v>0</v>
      </c>
      <c r="I19" s="24"/>
    </row>
    <row r="20" spans="1:9" ht="9.75" customHeight="1">
      <c r="A20" s="25"/>
      <c r="B20" s="17"/>
      <c r="C20" s="12"/>
      <c r="D20" s="18"/>
      <c r="E20" s="19"/>
      <c r="F20" s="19"/>
      <c r="G20" s="19"/>
      <c r="H20" s="20">
        <f t="shared" si="0"/>
        <v>0</v>
      </c>
      <c r="I20" s="24"/>
    </row>
    <row r="21" spans="1:9" ht="9.75" customHeight="1">
      <c r="A21" s="25"/>
      <c r="B21" s="17"/>
      <c r="C21" s="12" t="s">
        <v>2</v>
      </c>
      <c r="D21" s="18">
        <v>9</v>
      </c>
      <c r="E21" s="22"/>
      <c r="F21" s="22"/>
      <c r="G21" s="22"/>
      <c r="H21" s="23">
        <f t="shared" si="0"/>
        <v>0</v>
      </c>
      <c r="I21" s="24"/>
    </row>
    <row r="22" spans="1:9" ht="9.75" customHeight="1">
      <c r="A22" s="25"/>
      <c r="B22" s="17"/>
      <c r="C22" s="12"/>
      <c r="D22" s="18"/>
      <c r="E22" s="19"/>
      <c r="F22" s="19"/>
      <c r="G22" s="19"/>
      <c r="H22" s="20">
        <f t="shared" si="0"/>
        <v>0</v>
      </c>
      <c r="I22" s="24"/>
    </row>
    <row r="23" spans="1:9" ht="9.75" customHeight="1">
      <c r="A23" s="25"/>
      <c r="B23" s="17"/>
      <c r="C23" s="12" t="s">
        <v>502</v>
      </c>
      <c r="D23" s="18">
        <v>10</v>
      </c>
      <c r="E23" s="22"/>
      <c r="F23" s="22"/>
      <c r="G23" s="22"/>
      <c r="H23" s="23">
        <f t="shared" si="0"/>
        <v>0</v>
      </c>
      <c r="I23" s="24"/>
    </row>
    <row r="24" spans="1:9" ht="9.75" customHeight="1">
      <c r="A24" s="25"/>
      <c r="B24" s="17"/>
      <c r="C24" s="12"/>
      <c r="D24" s="18"/>
      <c r="E24" s="19"/>
      <c r="F24" s="19"/>
      <c r="G24" s="19"/>
      <c r="H24" s="20">
        <f t="shared" si="0"/>
        <v>0</v>
      </c>
      <c r="I24" s="24"/>
    </row>
    <row r="25" spans="1:9" ht="9.75" customHeight="1">
      <c r="A25" s="25"/>
      <c r="B25" s="17"/>
      <c r="C25" s="12" t="s">
        <v>500</v>
      </c>
      <c r="D25" s="18">
        <v>11</v>
      </c>
      <c r="E25" s="22"/>
      <c r="F25" s="22"/>
      <c r="G25" s="22"/>
      <c r="H25" s="23">
        <f t="shared" si="0"/>
        <v>0</v>
      </c>
      <c r="I25" s="24"/>
    </row>
    <row r="26" spans="1:9" ht="9.75" customHeight="1">
      <c r="A26" s="25"/>
      <c r="B26" s="17"/>
      <c r="C26" s="12"/>
      <c r="D26" s="18"/>
      <c r="E26" s="19"/>
      <c r="F26" s="19"/>
      <c r="G26" s="19"/>
      <c r="H26" s="20">
        <f t="shared" si="0"/>
        <v>0</v>
      </c>
      <c r="I26" s="24"/>
    </row>
    <row r="27" spans="1:9" ht="9.75" customHeight="1">
      <c r="A27" s="25"/>
      <c r="B27" s="17"/>
      <c r="C27" s="12" t="s">
        <v>2</v>
      </c>
      <c r="D27" s="18">
        <v>12</v>
      </c>
      <c r="E27" s="22"/>
      <c r="F27" s="22"/>
      <c r="G27" s="22"/>
      <c r="H27" s="23">
        <f t="shared" si="0"/>
        <v>0</v>
      </c>
      <c r="I27" s="24"/>
    </row>
    <row r="28" spans="1:9" ht="9.75" customHeight="1">
      <c r="A28" s="25"/>
      <c r="B28" s="17"/>
      <c r="C28" s="12"/>
      <c r="D28" s="18"/>
      <c r="E28" s="19"/>
      <c r="F28" s="19"/>
      <c r="G28" s="19"/>
      <c r="H28" s="20">
        <f t="shared" si="0"/>
        <v>0</v>
      </c>
      <c r="I28" s="24"/>
    </row>
    <row r="29" spans="1:9" ht="9.75" customHeight="1">
      <c r="A29" s="25"/>
      <c r="B29" s="17"/>
      <c r="C29" s="12" t="s">
        <v>500</v>
      </c>
      <c r="D29" s="18">
        <v>13</v>
      </c>
      <c r="E29" s="22"/>
      <c r="F29" s="22"/>
      <c r="G29" s="22"/>
      <c r="H29" s="23">
        <f t="shared" si="0"/>
        <v>0</v>
      </c>
      <c r="I29" s="24"/>
    </row>
    <row r="30" spans="1:9" ht="9.75" customHeight="1">
      <c r="A30" s="25"/>
      <c r="B30" s="17"/>
      <c r="C30" s="12"/>
      <c r="D30" s="18"/>
      <c r="E30" s="19"/>
      <c r="F30" s="19"/>
      <c r="G30" s="19"/>
      <c r="H30" s="20">
        <f t="shared" si="0"/>
        <v>0</v>
      </c>
      <c r="I30" s="24"/>
    </row>
    <row r="31" spans="1:9" ht="9.75" customHeight="1">
      <c r="A31" s="25"/>
      <c r="B31" s="17"/>
      <c r="C31" s="12" t="s">
        <v>501</v>
      </c>
      <c r="D31" s="18">
        <v>14</v>
      </c>
      <c r="E31" s="22"/>
      <c r="F31" s="22"/>
      <c r="G31" s="22"/>
      <c r="H31" s="23">
        <f t="shared" si="0"/>
        <v>0</v>
      </c>
      <c r="I31" s="24"/>
    </row>
    <row r="32" spans="1:9" ht="9.75" customHeight="1">
      <c r="A32" s="25"/>
      <c r="B32" s="17"/>
      <c r="C32" s="12"/>
      <c r="D32" s="18"/>
      <c r="E32" s="19"/>
      <c r="F32" s="19"/>
      <c r="G32" s="19"/>
      <c r="H32" s="20">
        <f t="shared" si="0"/>
        <v>0</v>
      </c>
      <c r="I32" s="24"/>
    </row>
    <row r="33" spans="1:9" ht="9.75" customHeight="1">
      <c r="A33" s="25"/>
      <c r="B33" s="17"/>
      <c r="C33" s="12" t="s">
        <v>2</v>
      </c>
      <c r="D33" s="18">
        <v>15</v>
      </c>
      <c r="E33" s="22"/>
      <c r="F33" s="22"/>
      <c r="G33" s="22"/>
      <c r="H33" s="23">
        <f t="shared" si="0"/>
        <v>0</v>
      </c>
      <c r="I33" s="24"/>
    </row>
    <row r="34" spans="1:9" ht="9.75" customHeight="1">
      <c r="A34" s="25"/>
      <c r="B34" s="17"/>
      <c r="C34" s="12"/>
      <c r="D34" s="18"/>
      <c r="E34" s="19"/>
      <c r="F34" s="19"/>
      <c r="G34" s="19"/>
      <c r="H34" s="20">
        <f t="shared" si="0"/>
        <v>0</v>
      </c>
      <c r="I34" s="24"/>
    </row>
    <row r="35" spans="1:9" ht="9.75" customHeight="1">
      <c r="A35" s="25"/>
      <c r="B35" s="17"/>
      <c r="C35" s="12" t="s">
        <v>502</v>
      </c>
      <c r="D35" s="18">
        <v>16</v>
      </c>
      <c r="E35" s="22"/>
      <c r="F35" s="22"/>
      <c r="G35" s="22"/>
      <c r="H35" s="23">
        <f t="shared" si="0"/>
        <v>0</v>
      </c>
      <c r="I35" s="24"/>
    </row>
    <row r="36" spans="1:9" ht="9.75" customHeight="1">
      <c r="A36" s="25"/>
      <c r="B36" s="17"/>
      <c r="C36" s="12"/>
      <c r="D36" s="18"/>
      <c r="E36" s="19"/>
      <c r="F36" s="19"/>
      <c r="G36" s="19"/>
      <c r="H36" s="20">
        <f t="shared" si="0"/>
        <v>0</v>
      </c>
      <c r="I36" s="24"/>
    </row>
    <row r="37" spans="1:9" ht="9.75" customHeight="1">
      <c r="A37" s="25"/>
      <c r="B37" s="17"/>
      <c r="C37" s="12" t="s">
        <v>2</v>
      </c>
      <c r="D37" s="18">
        <v>17</v>
      </c>
      <c r="E37" s="22"/>
      <c r="F37" s="22"/>
      <c r="G37" s="22"/>
      <c r="H37" s="23">
        <f t="shared" si="0"/>
        <v>0</v>
      </c>
      <c r="I37" s="24"/>
    </row>
    <row r="38" spans="1:9" ht="9.75" customHeight="1">
      <c r="A38" s="25"/>
      <c r="B38" s="17"/>
      <c r="C38" s="12"/>
      <c r="D38" s="18"/>
      <c r="E38" s="19"/>
      <c r="F38" s="19"/>
      <c r="G38" s="19"/>
      <c r="H38" s="20">
        <f t="shared" si="0"/>
        <v>0</v>
      </c>
      <c r="I38" s="24"/>
    </row>
    <row r="39" spans="1:9" ht="9.75" customHeight="1">
      <c r="A39" s="25"/>
      <c r="B39" s="17"/>
      <c r="C39" s="12" t="s">
        <v>2</v>
      </c>
      <c r="D39" s="18">
        <v>18</v>
      </c>
      <c r="E39" s="22"/>
      <c r="F39" s="22"/>
      <c r="G39" s="22"/>
      <c r="H39" s="23">
        <f t="shared" si="0"/>
        <v>0</v>
      </c>
      <c r="I39" s="24"/>
    </row>
    <row r="40" spans="1:9" ht="9.75" customHeight="1">
      <c r="A40" s="25"/>
      <c r="B40" s="17"/>
      <c r="C40" s="12"/>
      <c r="D40" s="18"/>
      <c r="E40" s="19"/>
      <c r="F40" s="19"/>
      <c r="G40" s="19"/>
      <c r="H40" s="20">
        <f t="shared" si="0"/>
        <v>0</v>
      </c>
      <c r="I40" s="24"/>
    </row>
    <row r="41" spans="1:9" ht="9.75" customHeight="1">
      <c r="A41" s="25"/>
      <c r="B41" s="17"/>
      <c r="C41" s="12" t="s">
        <v>2</v>
      </c>
      <c r="D41" s="18">
        <v>19</v>
      </c>
      <c r="E41" s="22"/>
      <c r="F41" s="22"/>
      <c r="G41" s="22"/>
      <c r="H41" s="23">
        <f t="shared" si="0"/>
        <v>0</v>
      </c>
      <c r="I41" s="24"/>
    </row>
    <row r="42" spans="1:9" ht="9.75" customHeight="1">
      <c r="A42" s="25"/>
      <c r="B42" s="17"/>
      <c r="C42" s="12"/>
      <c r="D42" s="18"/>
      <c r="E42" s="19"/>
      <c r="F42" s="19"/>
      <c r="G42" s="19"/>
      <c r="H42" s="20">
        <f t="shared" si="0"/>
        <v>0</v>
      </c>
      <c r="I42" s="26"/>
    </row>
    <row r="43" spans="1:9" ht="9.75" customHeight="1">
      <c r="A43" s="25"/>
      <c r="B43" s="17"/>
      <c r="C43" s="12" t="s">
        <v>2</v>
      </c>
      <c r="D43" s="18">
        <v>20</v>
      </c>
      <c r="E43" s="22"/>
      <c r="F43" s="22"/>
      <c r="G43" s="22"/>
      <c r="H43" s="23">
        <f t="shared" si="0"/>
        <v>0</v>
      </c>
      <c r="I43" s="26"/>
    </row>
    <row r="44" spans="1:9" ht="9.75" customHeight="1">
      <c r="A44" s="25"/>
      <c r="B44" s="27"/>
      <c r="C44" s="28"/>
      <c r="D44" s="29"/>
      <c r="E44" s="30"/>
      <c r="F44" s="30"/>
      <c r="G44" s="30"/>
      <c r="H44" s="31">
        <f t="shared" si="0"/>
        <v>0</v>
      </c>
      <c r="I44" s="32"/>
    </row>
    <row r="45" spans="1:9" ht="15.75" customHeight="1">
      <c r="A45" s="33"/>
      <c r="B45" s="1369" t="s">
        <v>161</v>
      </c>
      <c r="C45" s="1370"/>
      <c r="D45" s="1371"/>
      <c r="E45" s="34">
        <f>E5+E7+E9+E11+E13+E15+E17+E19+E21+E23+E25+E27+E29+E31+E33+E35+E37+E39+E41+E43</f>
        <v>0</v>
      </c>
      <c r="F45" s="34">
        <f>F5+F7+F9+F11+F13+F15+F17+F19+F21+F23+F25+F27+F29+F31+F33+F35+F37+F39+F41+F43</f>
        <v>0</v>
      </c>
      <c r="G45" s="35">
        <f>G5+G7+G9+G11+G13+G15+G17+G19+G21+G23+G25+G27+G29+G31+G33+G35+G37+G39+G41+G43</f>
        <v>0</v>
      </c>
      <c r="H45" s="36">
        <f>H5+H7+H9+H11+H13+H15+H17+H19+H21+H23+H25+H27+H29+H31+H33+H35+H37+H39+H41+H43</f>
        <v>0</v>
      </c>
      <c r="I45" s="37" t="s">
        <v>162</v>
      </c>
    </row>
    <row r="46" spans="1:9" ht="12.75" customHeight="1">
      <c r="A46" s="1386" t="s">
        <v>503</v>
      </c>
      <c r="B46" s="1388" t="s">
        <v>164</v>
      </c>
      <c r="C46" s="1389"/>
      <c r="D46" s="38"/>
      <c r="E46" s="39"/>
      <c r="F46" s="39"/>
      <c r="G46" s="40"/>
      <c r="H46" s="41">
        <f>SUM(E46:G46)</f>
        <v>0</v>
      </c>
      <c r="I46" s="42"/>
    </row>
    <row r="47" spans="1:9" ht="12.75" customHeight="1">
      <c r="A47" s="1385"/>
      <c r="B47" s="1365" t="s">
        <v>165</v>
      </c>
      <c r="C47" s="1366"/>
      <c r="D47" s="18"/>
      <c r="E47" s="22"/>
      <c r="F47" s="22"/>
      <c r="G47" s="43"/>
      <c r="H47" s="44">
        <f aca="true" t="shared" si="1" ref="H47:H59">SUM(E47:G47)</f>
        <v>0</v>
      </c>
      <c r="I47" s="45"/>
    </row>
    <row r="48" spans="1:9" ht="12.75" customHeight="1">
      <c r="A48" s="1385"/>
      <c r="B48" s="1365" t="s">
        <v>166</v>
      </c>
      <c r="C48" s="1366"/>
      <c r="D48" s="18"/>
      <c r="E48" s="22"/>
      <c r="F48" s="22"/>
      <c r="G48" s="43"/>
      <c r="H48" s="44">
        <f t="shared" si="1"/>
        <v>0</v>
      </c>
      <c r="I48" s="45"/>
    </row>
    <row r="49" spans="1:9" ht="12.75" customHeight="1">
      <c r="A49" s="1385"/>
      <c r="B49" s="1365" t="s">
        <v>167</v>
      </c>
      <c r="C49" s="1366"/>
      <c r="D49" s="18"/>
      <c r="E49" s="22"/>
      <c r="F49" s="22"/>
      <c r="G49" s="43"/>
      <c r="H49" s="44">
        <f t="shared" si="1"/>
        <v>0</v>
      </c>
      <c r="I49" s="45"/>
    </row>
    <row r="50" spans="1:9" ht="12.75" customHeight="1">
      <c r="A50" s="1385"/>
      <c r="B50" s="1365" t="s">
        <v>168</v>
      </c>
      <c r="C50" s="1366"/>
      <c r="D50" s="18"/>
      <c r="E50" s="22"/>
      <c r="F50" s="22"/>
      <c r="G50" s="43"/>
      <c r="H50" s="44">
        <f t="shared" si="1"/>
        <v>0</v>
      </c>
      <c r="I50" s="45"/>
    </row>
    <row r="51" spans="1:9" ht="12.75" customHeight="1">
      <c r="A51" s="1385"/>
      <c r="B51" s="1365" t="s">
        <v>169</v>
      </c>
      <c r="C51" s="1366"/>
      <c r="D51" s="18"/>
      <c r="E51" s="22"/>
      <c r="F51" s="22"/>
      <c r="G51" s="43"/>
      <c r="H51" s="44">
        <f t="shared" si="1"/>
        <v>0</v>
      </c>
      <c r="I51" s="45"/>
    </row>
    <row r="52" spans="1:9" ht="12.75" customHeight="1">
      <c r="A52" s="1385"/>
      <c r="B52" s="1365" t="s">
        <v>170</v>
      </c>
      <c r="C52" s="1366"/>
      <c r="D52" s="18"/>
      <c r="E52" s="22"/>
      <c r="F52" s="22"/>
      <c r="G52" s="43"/>
      <c r="H52" s="44">
        <f t="shared" si="1"/>
        <v>0</v>
      </c>
      <c r="I52" s="45"/>
    </row>
    <row r="53" spans="1:9" ht="12.75" customHeight="1">
      <c r="A53" s="1385"/>
      <c r="B53" s="1365" t="s">
        <v>171</v>
      </c>
      <c r="C53" s="1366"/>
      <c r="D53" s="18"/>
      <c r="E53" s="22"/>
      <c r="F53" s="22"/>
      <c r="G53" s="43"/>
      <c r="H53" s="44">
        <f t="shared" si="1"/>
        <v>0</v>
      </c>
      <c r="I53" s="45"/>
    </row>
    <row r="54" spans="1:9" ht="12.75" customHeight="1">
      <c r="A54" s="1385"/>
      <c r="B54" s="1365" t="s">
        <v>172</v>
      </c>
      <c r="C54" s="1366"/>
      <c r="D54" s="18"/>
      <c r="E54" s="22"/>
      <c r="F54" s="22"/>
      <c r="G54" s="43"/>
      <c r="H54" s="44">
        <f t="shared" si="1"/>
        <v>0</v>
      </c>
      <c r="I54" s="45"/>
    </row>
    <row r="55" spans="1:9" ht="12.75" customHeight="1">
      <c r="A55" s="1385"/>
      <c r="B55" s="1365" t="s">
        <v>173</v>
      </c>
      <c r="C55" s="1366"/>
      <c r="D55" s="18"/>
      <c r="E55" s="22"/>
      <c r="F55" s="22"/>
      <c r="G55" s="43"/>
      <c r="H55" s="44">
        <f t="shared" si="1"/>
        <v>0</v>
      </c>
      <c r="I55" s="45"/>
    </row>
    <row r="56" spans="1:9" ht="12.75" customHeight="1">
      <c r="A56" s="1385"/>
      <c r="B56" s="1365" t="s">
        <v>174</v>
      </c>
      <c r="C56" s="1366"/>
      <c r="D56" s="18"/>
      <c r="E56" s="22"/>
      <c r="F56" s="22"/>
      <c r="G56" s="43"/>
      <c r="H56" s="44">
        <f t="shared" si="1"/>
        <v>0</v>
      </c>
      <c r="I56" s="45"/>
    </row>
    <row r="57" spans="1:9" ht="12.75" customHeight="1">
      <c r="A57" s="1385"/>
      <c r="B57" s="1365" t="s">
        <v>175</v>
      </c>
      <c r="C57" s="1366"/>
      <c r="D57" s="18"/>
      <c r="E57" s="22"/>
      <c r="F57" s="22"/>
      <c r="G57" s="43"/>
      <c r="H57" s="44">
        <f t="shared" si="1"/>
        <v>0</v>
      </c>
      <c r="I57" s="45"/>
    </row>
    <row r="58" spans="1:9" ht="12.75" customHeight="1">
      <c r="A58" s="1385"/>
      <c r="B58" s="1365" t="s">
        <v>176</v>
      </c>
      <c r="C58" s="1366"/>
      <c r="D58" s="18"/>
      <c r="E58" s="22"/>
      <c r="F58" s="22"/>
      <c r="G58" s="43"/>
      <c r="H58" s="44">
        <f t="shared" si="1"/>
        <v>0</v>
      </c>
      <c r="I58" s="45"/>
    </row>
    <row r="59" spans="1:9" ht="12.75" customHeight="1">
      <c r="A59" s="1385"/>
      <c r="B59" s="1367"/>
      <c r="C59" s="1368"/>
      <c r="D59" s="46"/>
      <c r="E59" s="47"/>
      <c r="F59" s="47"/>
      <c r="G59" s="48"/>
      <c r="H59" s="49">
        <f t="shared" si="1"/>
        <v>0</v>
      </c>
      <c r="I59" s="50"/>
    </row>
    <row r="60" spans="1:9" ht="15.75" customHeight="1">
      <c r="A60" s="1387"/>
      <c r="B60" s="1369" t="s">
        <v>177</v>
      </c>
      <c r="C60" s="1370"/>
      <c r="D60" s="1371"/>
      <c r="E60" s="51">
        <f>SUM(E46:E59)</f>
        <v>0</v>
      </c>
      <c r="F60" s="51">
        <f>SUM(F46:F59)</f>
        <v>0</v>
      </c>
      <c r="G60" s="52">
        <f>SUM(G46:G59)</f>
        <v>0</v>
      </c>
      <c r="H60" s="53">
        <f>SUM(H46:H59)</f>
        <v>0</v>
      </c>
      <c r="I60" s="37"/>
    </row>
    <row r="61" spans="1:9" ht="12.75" customHeight="1">
      <c r="A61" s="1372" t="s">
        <v>178</v>
      </c>
      <c r="B61" s="1375" t="s">
        <v>179</v>
      </c>
      <c r="C61" s="1376"/>
      <c r="D61" s="54"/>
      <c r="E61" s="55"/>
      <c r="F61" s="55"/>
      <c r="G61" s="56"/>
      <c r="H61" s="57">
        <f>SUM(E61:G61)</f>
        <v>0</v>
      </c>
      <c r="I61" s="58"/>
    </row>
    <row r="62" spans="1:9" ht="12.75" customHeight="1">
      <c r="A62" s="1373"/>
      <c r="B62" s="1365" t="s">
        <v>180</v>
      </c>
      <c r="C62" s="1366"/>
      <c r="D62" s="59"/>
      <c r="E62" s="22"/>
      <c r="F62" s="22"/>
      <c r="G62" s="43"/>
      <c r="H62" s="44">
        <f>SUM(E62:G62)</f>
        <v>0</v>
      </c>
      <c r="I62" s="45"/>
    </row>
    <row r="63" spans="1:9" ht="12.75" customHeight="1">
      <c r="A63" s="1373"/>
      <c r="B63" s="1365" t="s">
        <v>504</v>
      </c>
      <c r="C63" s="1366"/>
      <c r="D63" s="59"/>
      <c r="E63" s="22"/>
      <c r="F63" s="22"/>
      <c r="G63" s="43"/>
      <c r="H63" s="44">
        <f>SUM(E63:G63)</f>
        <v>0</v>
      </c>
      <c r="I63" s="45"/>
    </row>
    <row r="64" spans="1:9" ht="12.75" customHeight="1">
      <c r="A64" s="1373"/>
      <c r="B64" s="1377"/>
      <c r="C64" s="1378"/>
      <c r="D64" s="60"/>
      <c r="E64" s="47"/>
      <c r="F64" s="47"/>
      <c r="G64" s="48"/>
      <c r="H64" s="49">
        <f>SUM(E64:G64)</f>
        <v>0</v>
      </c>
      <c r="I64" s="50"/>
    </row>
    <row r="65" spans="1:9" ht="15.75" customHeight="1" thickBot="1">
      <c r="A65" s="1374"/>
      <c r="B65" s="1379" t="s">
        <v>181</v>
      </c>
      <c r="C65" s="1380"/>
      <c r="D65" s="1381"/>
      <c r="E65" s="61">
        <f>SUM(E61:E64)</f>
        <v>0</v>
      </c>
      <c r="F65" s="61">
        <f>SUM(F61:F64)</f>
        <v>0</v>
      </c>
      <c r="G65" s="62">
        <f>SUM(G61:G64)</f>
        <v>0</v>
      </c>
      <c r="H65" s="63">
        <f>SUM(H61:H64)</f>
        <v>0</v>
      </c>
      <c r="I65" s="64"/>
    </row>
    <row r="66" spans="1:9" s="69" customFormat="1" ht="21.75" customHeight="1" thickTop="1">
      <c r="A66" s="1357" t="s">
        <v>182</v>
      </c>
      <c r="B66" s="1358"/>
      <c r="C66" s="1358"/>
      <c r="D66" s="65"/>
      <c r="E66" s="66">
        <f>SUM(E45,E60,E65)</f>
        <v>0</v>
      </c>
      <c r="F66" s="67">
        <f>SUM(F45,F60,F65)</f>
        <v>0</v>
      </c>
      <c r="G66" s="67">
        <f>SUM(G45,G60,G65)</f>
        <v>0</v>
      </c>
      <c r="H66" s="68">
        <f>SUM(H45,H60,H65)</f>
        <v>0</v>
      </c>
      <c r="I66" s="197"/>
    </row>
    <row r="67" spans="1:9" s="74" customFormat="1" ht="21.75" customHeight="1">
      <c r="A67" s="1359" t="s">
        <v>183</v>
      </c>
      <c r="B67" s="1359"/>
      <c r="C67" s="1360"/>
      <c r="D67" s="70" t="s">
        <v>184</v>
      </c>
      <c r="E67" s="71"/>
      <c r="F67" s="71"/>
      <c r="G67" s="71"/>
      <c r="H67" s="72">
        <f>SUM(E67:G67)</f>
        <v>0</v>
      </c>
      <c r="I67" s="73"/>
    </row>
    <row r="68" spans="1:9" s="74" customFormat="1" ht="21.75" customHeight="1">
      <c r="A68" s="1359" t="s">
        <v>185</v>
      </c>
      <c r="B68" s="1359"/>
      <c r="C68" s="1360"/>
      <c r="D68" s="70" t="s">
        <v>184</v>
      </c>
      <c r="E68" s="71"/>
      <c r="F68" s="71"/>
      <c r="G68" s="71"/>
      <c r="H68" s="72">
        <f>SUM(E68:G68)</f>
        <v>0</v>
      </c>
      <c r="I68" s="75"/>
    </row>
    <row r="69" spans="1:9" s="80" customFormat="1" ht="21.75" customHeight="1" thickBot="1">
      <c r="A69" s="1361" t="s">
        <v>186</v>
      </c>
      <c r="B69" s="1362"/>
      <c r="C69" s="1362"/>
      <c r="D69" s="76" t="s">
        <v>187</v>
      </c>
      <c r="E69" s="77"/>
      <c r="F69" s="77"/>
      <c r="G69" s="77"/>
      <c r="H69" s="78">
        <f>SUM(E69:G69)</f>
        <v>0</v>
      </c>
      <c r="I69" s="79"/>
    </row>
    <row r="70" spans="1:9" s="69" customFormat="1" ht="24.75" customHeight="1" thickTop="1">
      <c r="A70" s="1363" t="s">
        <v>188</v>
      </c>
      <c r="B70" s="1364"/>
      <c r="C70" s="1364"/>
      <c r="D70" s="65"/>
      <c r="E70" s="81">
        <f>SUM(E66:E69)</f>
        <v>0</v>
      </c>
      <c r="F70" s="82">
        <f>SUM(F66:F69)</f>
        <v>0</v>
      </c>
      <c r="G70" s="82">
        <f>SUM(G66:G69)</f>
        <v>0</v>
      </c>
      <c r="H70" s="83">
        <f>SUM(H66:H69)</f>
        <v>0</v>
      </c>
      <c r="I70" s="84" t="s">
        <v>189</v>
      </c>
    </row>
    <row r="71" spans="1:9" s="80" customFormat="1" ht="3" customHeight="1">
      <c r="A71" s="85"/>
      <c r="B71" s="85"/>
      <c r="C71" s="85"/>
      <c r="D71" s="85"/>
      <c r="E71" s="86"/>
      <c r="F71" s="87"/>
      <c r="G71" s="87"/>
      <c r="H71" s="87"/>
      <c r="I71" s="87"/>
    </row>
    <row r="72" spans="1:9" ht="10.5">
      <c r="A72" s="2" t="s">
        <v>190</v>
      </c>
      <c r="I72" s="74"/>
    </row>
    <row r="73" ht="2.25" customHeight="1">
      <c r="I73" s="74"/>
    </row>
    <row r="74" ht="10.5">
      <c r="I74" s="74"/>
    </row>
    <row r="75" ht="10.5">
      <c r="I75" s="74"/>
    </row>
    <row r="76" ht="10.5">
      <c r="I76" s="74"/>
    </row>
    <row r="77" ht="10.5">
      <c r="I77" s="74"/>
    </row>
    <row r="78" ht="10.5">
      <c r="I78" s="74"/>
    </row>
    <row r="79" ht="10.5">
      <c r="I79" s="74"/>
    </row>
    <row r="80" ht="10.5">
      <c r="I80" s="74"/>
    </row>
    <row r="81" ht="10.5">
      <c r="I81" s="74"/>
    </row>
    <row r="82" ht="10.5">
      <c r="I82" s="74"/>
    </row>
    <row r="83" ht="10.5">
      <c r="I83" s="74"/>
    </row>
  </sheetData>
  <sheetProtection/>
  <mergeCells count="30">
    <mergeCell ref="B4:C4"/>
    <mergeCell ref="A5:A10"/>
    <mergeCell ref="B45:D45"/>
    <mergeCell ref="A46:A60"/>
    <mergeCell ref="B46:C46"/>
    <mergeCell ref="B47:C47"/>
    <mergeCell ref="B48:C48"/>
    <mergeCell ref="B49:C49"/>
    <mergeCell ref="B50:C50"/>
    <mergeCell ref="B51:C51"/>
    <mergeCell ref="B62:C62"/>
    <mergeCell ref="B63:C63"/>
    <mergeCell ref="B64:C64"/>
    <mergeCell ref="B65:D65"/>
    <mergeCell ref="B52:C52"/>
    <mergeCell ref="B53:C53"/>
    <mergeCell ref="B54:C54"/>
    <mergeCell ref="B55:C55"/>
    <mergeCell ref="B56:C56"/>
    <mergeCell ref="B57:C57"/>
    <mergeCell ref="A66:C66"/>
    <mergeCell ref="A67:C67"/>
    <mergeCell ref="A68:C68"/>
    <mergeCell ref="A69:C69"/>
    <mergeCell ref="A70:C70"/>
    <mergeCell ref="B58:C58"/>
    <mergeCell ref="B59:C59"/>
    <mergeCell ref="B60:D60"/>
    <mergeCell ref="A61:A65"/>
    <mergeCell ref="B61:C61"/>
  </mergeCells>
  <printOptions horizontalCentered="1" verticalCentered="1"/>
  <pageMargins left="0.984251968503937" right="0.7874015748031497" top="0.5118110236220472" bottom="0.5118110236220472" header="0.3937007874015748" footer="0.3937007874015748"/>
  <pageSetup fitToHeight="1" fitToWidth="1" horizontalDpi="300" verticalDpi="3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indexed="53"/>
    <pageSetUpPr fitToPage="1"/>
  </sheetPr>
  <dimension ref="A1:I83"/>
  <sheetViews>
    <sheetView showGridLines="0" view="pageBreakPreview" zoomScaleNormal="120" zoomScaleSheetLayoutView="100" zoomScalePageLayoutView="0" workbookViewId="0" topLeftCell="A1">
      <selection activeCell="A2" sqref="A2"/>
    </sheetView>
  </sheetViews>
  <sheetFormatPr defaultColWidth="9.00390625" defaultRowHeight="13.5"/>
  <cols>
    <col min="1" max="1" width="3.125" style="2" customWidth="1"/>
    <col min="2" max="2" width="3.25390625" style="2" customWidth="1"/>
    <col min="3" max="3" width="13.875" style="2" customWidth="1"/>
    <col min="4" max="4" width="3.125" style="3" customWidth="1"/>
    <col min="5" max="8" width="10.625" style="2" customWidth="1"/>
    <col min="9" max="9" width="17.25390625" style="2" customWidth="1"/>
    <col min="10" max="16384" width="9.00390625" style="2" customWidth="1"/>
  </cols>
  <sheetData>
    <row r="1" spans="1:8" ht="14.25">
      <c r="A1" s="1" t="s">
        <v>149</v>
      </c>
      <c r="H1" s="2" t="s">
        <v>150</v>
      </c>
    </row>
    <row r="2" ht="1.5" customHeight="1"/>
    <row r="3" spans="8:9" ht="2.25" customHeight="1">
      <c r="H3" s="4"/>
      <c r="I3" s="4"/>
    </row>
    <row r="4" spans="1:9" ht="19.5" customHeight="1" thickBot="1">
      <c r="A4" s="5" t="s">
        <v>151</v>
      </c>
      <c r="B4" s="1382" t="s">
        <v>152</v>
      </c>
      <c r="C4" s="1383"/>
      <c r="D4" s="6"/>
      <c r="E4" s="7" t="s">
        <v>153</v>
      </c>
      <c r="F4" s="8" t="s">
        <v>154</v>
      </c>
      <c r="G4" s="8" t="s">
        <v>155</v>
      </c>
      <c r="H4" s="9" t="s">
        <v>156</v>
      </c>
      <c r="I4" s="10" t="s">
        <v>157</v>
      </c>
    </row>
    <row r="5" spans="1:9" ht="11.25" customHeight="1" thickTop="1">
      <c r="A5" s="1384" t="s">
        <v>158</v>
      </c>
      <c r="B5" s="11"/>
      <c r="C5" s="12" t="s">
        <v>497</v>
      </c>
      <c r="D5" s="13">
        <v>1</v>
      </c>
      <c r="E5" s="14"/>
      <c r="F5" s="14"/>
      <c r="G5" s="14"/>
      <c r="H5" s="15">
        <f aca="true" t="shared" si="0" ref="H5:H44">SUM(E5:G5)</f>
        <v>0</v>
      </c>
      <c r="I5" s="16" t="s">
        <v>159</v>
      </c>
    </row>
    <row r="6" spans="1:9" ht="9.75" customHeight="1">
      <c r="A6" s="1385"/>
      <c r="B6" s="17"/>
      <c r="C6" s="12"/>
      <c r="D6" s="18"/>
      <c r="E6" s="19"/>
      <c r="F6" s="19"/>
      <c r="G6" s="19"/>
      <c r="H6" s="20">
        <f t="shared" si="0"/>
        <v>0</v>
      </c>
      <c r="I6" s="21" t="s">
        <v>160</v>
      </c>
    </row>
    <row r="7" spans="1:9" ht="9.75" customHeight="1">
      <c r="A7" s="1385"/>
      <c r="B7" s="17"/>
      <c r="C7" s="12" t="s">
        <v>2</v>
      </c>
      <c r="D7" s="18">
        <v>2</v>
      </c>
      <c r="E7" s="22"/>
      <c r="F7" s="22"/>
      <c r="G7" s="22"/>
      <c r="H7" s="23">
        <f t="shared" si="0"/>
        <v>0</v>
      </c>
      <c r="I7" s="24" t="s">
        <v>0</v>
      </c>
    </row>
    <row r="8" spans="1:9" ht="9.75" customHeight="1">
      <c r="A8" s="1385"/>
      <c r="B8" s="17"/>
      <c r="C8" s="12"/>
      <c r="D8" s="18"/>
      <c r="E8" s="19"/>
      <c r="F8" s="19"/>
      <c r="G8" s="19"/>
      <c r="H8" s="20">
        <f t="shared" si="0"/>
        <v>0</v>
      </c>
      <c r="I8" s="24" t="s">
        <v>505</v>
      </c>
    </row>
    <row r="9" spans="1:9" ht="9.75" customHeight="1">
      <c r="A9" s="1385"/>
      <c r="B9" s="17"/>
      <c r="C9" s="12" t="s">
        <v>497</v>
      </c>
      <c r="D9" s="18">
        <v>3</v>
      </c>
      <c r="E9" s="22"/>
      <c r="F9" s="22"/>
      <c r="G9" s="22"/>
      <c r="H9" s="23">
        <f t="shared" si="0"/>
        <v>0</v>
      </c>
      <c r="I9" s="24"/>
    </row>
    <row r="10" spans="1:9" ht="9.75" customHeight="1">
      <c r="A10" s="1385"/>
      <c r="B10" s="17"/>
      <c r="C10" s="12"/>
      <c r="D10" s="18"/>
      <c r="E10" s="19"/>
      <c r="F10" s="19"/>
      <c r="G10" s="19"/>
      <c r="H10" s="20">
        <f t="shared" si="0"/>
        <v>0</v>
      </c>
      <c r="I10" s="24"/>
    </row>
    <row r="11" spans="1:9" ht="9.75" customHeight="1">
      <c r="A11" s="25"/>
      <c r="B11" s="17"/>
      <c r="C11" s="12" t="s">
        <v>497</v>
      </c>
      <c r="D11" s="18">
        <v>4</v>
      </c>
      <c r="E11" s="22"/>
      <c r="F11" s="22"/>
      <c r="G11" s="22"/>
      <c r="H11" s="23">
        <f t="shared" si="0"/>
        <v>0</v>
      </c>
      <c r="I11" s="24"/>
    </row>
    <row r="12" spans="1:9" ht="9.75" customHeight="1">
      <c r="A12" s="25"/>
      <c r="B12" s="17"/>
      <c r="C12" s="12"/>
      <c r="D12" s="18"/>
      <c r="E12" s="19"/>
      <c r="F12" s="19"/>
      <c r="G12" s="19"/>
      <c r="H12" s="20">
        <f t="shared" si="0"/>
        <v>0</v>
      </c>
      <c r="I12" s="24"/>
    </row>
    <row r="13" spans="1:9" ht="9.75" customHeight="1">
      <c r="A13" s="25"/>
      <c r="B13" s="17"/>
      <c r="C13" s="12" t="s">
        <v>2</v>
      </c>
      <c r="D13" s="18">
        <v>5</v>
      </c>
      <c r="E13" s="22"/>
      <c r="F13" s="22"/>
      <c r="G13" s="22"/>
      <c r="H13" s="23">
        <f t="shared" si="0"/>
        <v>0</v>
      </c>
      <c r="I13" s="24"/>
    </row>
    <row r="14" spans="1:9" ht="9.75" customHeight="1">
      <c r="A14" s="25"/>
      <c r="B14" s="17"/>
      <c r="C14" s="12"/>
      <c r="D14" s="18"/>
      <c r="E14" s="19"/>
      <c r="F14" s="19"/>
      <c r="G14" s="19"/>
      <c r="H14" s="20">
        <f t="shared" si="0"/>
        <v>0</v>
      </c>
      <c r="I14" s="24"/>
    </row>
    <row r="15" spans="1:9" ht="9.75" customHeight="1">
      <c r="A15" s="25"/>
      <c r="B15" s="17"/>
      <c r="C15" s="12" t="s">
        <v>2</v>
      </c>
      <c r="D15" s="18">
        <v>6</v>
      </c>
      <c r="E15" s="22"/>
      <c r="F15" s="22"/>
      <c r="G15" s="22"/>
      <c r="H15" s="23">
        <f t="shared" si="0"/>
        <v>0</v>
      </c>
      <c r="I15" s="24"/>
    </row>
    <row r="16" spans="1:9" ht="9.75" customHeight="1">
      <c r="A16" s="25"/>
      <c r="B16" s="17"/>
      <c r="C16" s="12"/>
      <c r="D16" s="18"/>
      <c r="E16" s="19"/>
      <c r="F16" s="19"/>
      <c r="G16" s="19"/>
      <c r="H16" s="20">
        <f t="shared" si="0"/>
        <v>0</v>
      </c>
      <c r="I16" s="24"/>
    </row>
    <row r="17" spans="1:9" ht="9.75" customHeight="1">
      <c r="A17" s="25"/>
      <c r="B17" s="17"/>
      <c r="C17" s="12" t="s">
        <v>497</v>
      </c>
      <c r="D17" s="18">
        <v>7</v>
      </c>
      <c r="E17" s="22"/>
      <c r="F17" s="22"/>
      <c r="G17" s="22"/>
      <c r="H17" s="23">
        <f t="shared" si="0"/>
        <v>0</v>
      </c>
      <c r="I17" s="24"/>
    </row>
    <row r="18" spans="1:9" ht="9.75" customHeight="1">
      <c r="A18" s="25"/>
      <c r="B18" s="17"/>
      <c r="C18" s="12"/>
      <c r="D18" s="18"/>
      <c r="E18" s="19"/>
      <c r="F18" s="19"/>
      <c r="G18" s="19"/>
      <c r="H18" s="20">
        <f t="shared" si="0"/>
        <v>0</v>
      </c>
      <c r="I18" s="24"/>
    </row>
    <row r="19" spans="1:9" ht="9.75" customHeight="1">
      <c r="A19" s="25"/>
      <c r="B19" s="17"/>
      <c r="C19" s="12" t="s">
        <v>497</v>
      </c>
      <c r="D19" s="18">
        <v>8</v>
      </c>
      <c r="E19" s="22"/>
      <c r="F19" s="22"/>
      <c r="G19" s="22"/>
      <c r="H19" s="23">
        <f t="shared" si="0"/>
        <v>0</v>
      </c>
      <c r="I19" s="24"/>
    </row>
    <row r="20" spans="1:9" ht="9.75" customHeight="1">
      <c r="A20" s="25"/>
      <c r="B20" s="17"/>
      <c r="C20" s="12"/>
      <c r="D20" s="18"/>
      <c r="E20" s="19"/>
      <c r="F20" s="19"/>
      <c r="G20" s="19"/>
      <c r="H20" s="20">
        <f t="shared" si="0"/>
        <v>0</v>
      </c>
      <c r="I20" s="24"/>
    </row>
    <row r="21" spans="1:9" ht="9.75" customHeight="1">
      <c r="A21" s="25"/>
      <c r="B21" s="17"/>
      <c r="C21" s="12" t="s">
        <v>2</v>
      </c>
      <c r="D21" s="18">
        <v>9</v>
      </c>
      <c r="E21" s="22"/>
      <c r="F21" s="22"/>
      <c r="G21" s="22"/>
      <c r="H21" s="23">
        <f t="shared" si="0"/>
        <v>0</v>
      </c>
      <c r="I21" s="24"/>
    </row>
    <row r="22" spans="1:9" ht="9.75" customHeight="1">
      <c r="A22" s="25"/>
      <c r="B22" s="17"/>
      <c r="C22" s="12"/>
      <c r="D22" s="18"/>
      <c r="E22" s="19"/>
      <c r="F22" s="19"/>
      <c r="G22" s="19"/>
      <c r="H22" s="20">
        <f t="shared" si="0"/>
        <v>0</v>
      </c>
      <c r="I22" s="24"/>
    </row>
    <row r="23" spans="1:9" ht="9.75" customHeight="1">
      <c r="A23" s="25"/>
      <c r="B23" s="17"/>
      <c r="C23" s="12" t="s">
        <v>2</v>
      </c>
      <c r="D23" s="18">
        <v>10</v>
      </c>
      <c r="E23" s="22"/>
      <c r="F23" s="22"/>
      <c r="G23" s="22"/>
      <c r="H23" s="23">
        <f t="shared" si="0"/>
        <v>0</v>
      </c>
      <c r="I23" s="24"/>
    </row>
    <row r="24" spans="1:9" ht="9.75" customHeight="1">
      <c r="A24" s="25"/>
      <c r="B24" s="17"/>
      <c r="C24" s="12"/>
      <c r="D24" s="18"/>
      <c r="E24" s="19"/>
      <c r="F24" s="19"/>
      <c r="G24" s="19"/>
      <c r="H24" s="20">
        <f t="shared" si="0"/>
        <v>0</v>
      </c>
      <c r="I24" s="24"/>
    </row>
    <row r="25" spans="1:9" ht="9.75" customHeight="1">
      <c r="A25" s="25"/>
      <c r="B25" s="17"/>
      <c r="C25" s="12" t="s">
        <v>497</v>
      </c>
      <c r="D25" s="18">
        <v>11</v>
      </c>
      <c r="E25" s="22"/>
      <c r="F25" s="22"/>
      <c r="G25" s="22"/>
      <c r="H25" s="23">
        <f t="shared" si="0"/>
        <v>0</v>
      </c>
      <c r="I25" s="24"/>
    </row>
    <row r="26" spans="1:9" ht="9.75" customHeight="1">
      <c r="A26" s="25"/>
      <c r="B26" s="17"/>
      <c r="C26" s="12"/>
      <c r="D26" s="18"/>
      <c r="E26" s="19"/>
      <c r="F26" s="19"/>
      <c r="G26" s="19"/>
      <c r="H26" s="20">
        <f t="shared" si="0"/>
        <v>0</v>
      </c>
      <c r="I26" s="24"/>
    </row>
    <row r="27" spans="1:9" ht="9.75" customHeight="1">
      <c r="A27" s="25"/>
      <c r="B27" s="17"/>
      <c r="C27" s="12" t="s">
        <v>497</v>
      </c>
      <c r="D27" s="18">
        <v>12</v>
      </c>
      <c r="E27" s="22"/>
      <c r="F27" s="22"/>
      <c r="G27" s="22"/>
      <c r="H27" s="23">
        <f t="shared" si="0"/>
        <v>0</v>
      </c>
      <c r="I27" s="24"/>
    </row>
    <row r="28" spans="1:9" ht="9.75" customHeight="1">
      <c r="A28" s="25"/>
      <c r="B28" s="17"/>
      <c r="C28" s="12"/>
      <c r="D28" s="18"/>
      <c r="E28" s="19"/>
      <c r="F28" s="19"/>
      <c r="G28" s="19"/>
      <c r="H28" s="20">
        <f t="shared" si="0"/>
        <v>0</v>
      </c>
      <c r="I28" s="24"/>
    </row>
    <row r="29" spans="1:9" ht="9.75" customHeight="1">
      <c r="A29" s="25"/>
      <c r="B29" s="17"/>
      <c r="C29" s="12" t="s">
        <v>497</v>
      </c>
      <c r="D29" s="18">
        <v>13</v>
      </c>
      <c r="E29" s="22"/>
      <c r="F29" s="22"/>
      <c r="G29" s="22"/>
      <c r="H29" s="23">
        <f t="shared" si="0"/>
        <v>0</v>
      </c>
      <c r="I29" s="24"/>
    </row>
    <row r="30" spans="1:9" ht="9.75" customHeight="1">
      <c r="A30" s="25"/>
      <c r="B30" s="17"/>
      <c r="C30" s="12"/>
      <c r="D30" s="18"/>
      <c r="E30" s="19"/>
      <c r="F30" s="19"/>
      <c r="G30" s="19"/>
      <c r="H30" s="20">
        <f t="shared" si="0"/>
        <v>0</v>
      </c>
      <c r="I30" s="24"/>
    </row>
    <row r="31" spans="1:9" ht="9.75" customHeight="1">
      <c r="A31" s="25"/>
      <c r="B31" s="17"/>
      <c r="C31" s="12" t="s">
        <v>2</v>
      </c>
      <c r="D31" s="18">
        <v>14</v>
      </c>
      <c r="E31" s="22"/>
      <c r="F31" s="22"/>
      <c r="G31" s="22"/>
      <c r="H31" s="23">
        <f t="shared" si="0"/>
        <v>0</v>
      </c>
      <c r="I31" s="24"/>
    </row>
    <row r="32" spans="1:9" ht="9.75" customHeight="1">
      <c r="A32" s="25"/>
      <c r="B32" s="17"/>
      <c r="C32" s="12"/>
      <c r="D32" s="18"/>
      <c r="E32" s="19"/>
      <c r="F32" s="19"/>
      <c r="G32" s="19"/>
      <c r="H32" s="20">
        <f t="shared" si="0"/>
        <v>0</v>
      </c>
      <c r="I32" s="24"/>
    </row>
    <row r="33" spans="1:9" ht="9.75" customHeight="1">
      <c r="A33" s="25"/>
      <c r="B33" s="17"/>
      <c r="C33" s="12" t="s">
        <v>497</v>
      </c>
      <c r="D33" s="18">
        <v>15</v>
      </c>
      <c r="E33" s="22"/>
      <c r="F33" s="22"/>
      <c r="G33" s="22"/>
      <c r="H33" s="23">
        <f t="shared" si="0"/>
        <v>0</v>
      </c>
      <c r="I33" s="24"/>
    </row>
    <row r="34" spans="1:9" ht="9.75" customHeight="1">
      <c r="A34" s="25"/>
      <c r="B34" s="17"/>
      <c r="C34" s="12"/>
      <c r="D34" s="18"/>
      <c r="E34" s="19"/>
      <c r="F34" s="19"/>
      <c r="G34" s="19"/>
      <c r="H34" s="20">
        <f t="shared" si="0"/>
        <v>0</v>
      </c>
      <c r="I34" s="24"/>
    </row>
    <row r="35" spans="1:9" ht="9.75" customHeight="1">
      <c r="A35" s="25"/>
      <c r="B35" s="17"/>
      <c r="C35" s="12" t="s">
        <v>2</v>
      </c>
      <c r="D35" s="18">
        <v>16</v>
      </c>
      <c r="E35" s="22"/>
      <c r="F35" s="22"/>
      <c r="G35" s="22"/>
      <c r="H35" s="23">
        <f t="shared" si="0"/>
        <v>0</v>
      </c>
      <c r="I35" s="24"/>
    </row>
    <row r="36" spans="1:9" ht="9.75" customHeight="1">
      <c r="A36" s="25"/>
      <c r="B36" s="17"/>
      <c r="C36" s="12"/>
      <c r="D36" s="18"/>
      <c r="E36" s="19"/>
      <c r="F36" s="19"/>
      <c r="G36" s="19"/>
      <c r="H36" s="20">
        <f t="shared" si="0"/>
        <v>0</v>
      </c>
      <c r="I36" s="24"/>
    </row>
    <row r="37" spans="1:9" ht="9.75" customHeight="1">
      <c r="A37" s="25"/>
      <c r="B37" s="17"/>
      <c r="C37" s="12" t="s">
        <v>497</v>
      </c>
      <c r="D37" s="18">
        <v>17</v>
      </c>
      <c r="E37" s="22"/>
      <c r="F37" s="22"/>
      <c r="G37" s="22"/>
      <c r="H37" s="23">
        <f t="shared" si="0"/>
        <v>0</v>
      </c>
      <c r="I37" s="24"/>
    </row>
    <row r="38" spans="1:9" ht="9.75" customHeight="1">
      <c r="A38" s="25"/>
      <c r="B38" s="17"/>
      <c r="C38" s="12"/>
      <c r="D38" s="18"/>
      <c r="E38" s="19"/>
      <c r="F38" s="19"/>
      <c r="G38" s="19"/>
      <c r="H38" s="20">
        <f t="shared" si="0"/>
        <v>0</v>
      </c>
      <c r="I38" s="24"/>
    </row>
    <row r="39" spans="1:9" ht="9.75" customHeight="1">
      <c r="A39" s="25"/>
      <c r="B39" s="17"/>
      <c r="C39" s="12" t="s">
        <v>497</v>
      </c>
      <c r="D39" s="18">
        <v>18</v>
      </c>
      <c r="E39" s="22"/>
      <c r="F39" s="22"/>
      <c r="G39" s="22"/>
      <c r="H39" s="23">
        <f t="shared" si="0"/>
        <v>0</v>
      </c>
      <c r="I39" s="24"/>
    </row>
    <row r="40" spans="1:9" ht="9.75" customHeight="1">
      <c r="A40" s="25"/>
      <c r="B40" s="17"/>
      <c r="C40" s="12"/>
      <c r="D40" s="18"/>
      <c r="E40" s="19"/>
      <c r="F40" s="19"/>
      <c r="G40" s="19"/>
      <c r="H40" s="20">
        <f t="shared" si="0"/>
        <v>0</v>
      </c>
      <c r="I40" s="24"/>
    </row>
    <row r="41" spans="1:9" ht="9.75" customHeight="1">
      <c r="A41" s="25"/>
      <c r="B41" s="17"/>
      <c r="C41" s="12" t="s">
        <v>2</v>
      </c>
      <c r="D41" s="18">
        <v>19</v>
      </c>
      <c r="E41" s="22"/>
      <c r="F41" s="22"/>
      <c r="G41" s="22"/>
      <c r="H41" s="23">
        <f t="shared" si="0"/>
        <v>0</v>
      </c>
      <c r="I41" s="24"/>
    </row>
    <row r="42" spans="1:9" ht="9.75" customHeight="1">
      <c r="A42" s="25"/>
      <c r="B42" s="17"/>
      <c r="C42" s="12"/>
      <c r="D42" s="18"/>
      <c r="E42" s="19"/>
      <c r="F42" s="19"/>
      <c r="G42" s="19"/>
      <c r="H42" s="20">
        <f t="shared" si="0"/>
        <v>0</v>
      </c>
      <c r="I42" s="26"/>
    </row>
    <row r="43" spans="1:9" ht="9.75" customHeight="1">
      <c r="A43" s="25"/>
      <c r="B43" s="17"/>
      <c r="C43" s="12" t="s">
        <v>497</v>
      </c>
      <c r="D43" s="18">
        <v>20</v>
      </c>
      <c r="E43" s="22"/>
      <c r="F43" s="22"/>
      <c r="G43" s="22"/>
      <c r="H43" s="23">
        <f t="shared" si="0"/>
        <v>0</v>
      </c>
      <c r="I43" s="26"/>
    </row>
    <row r="44" spans="1:9" ht="9.75" customHeight="1">
      <c r="A44" s="25"/>
      <c r="B44" s="27"/>
      <c r="C44" s="28"/>
      <c r="D44" s="29"/>
      <c r="E44" s="30"/>
      <c r="F44" s="30"/>
      <c r="G44" s="30"/>
      <c r="H44" s="31">
        <f t="shared" si="0"/>
        <v>0</v>
      </c>
      <c r="I44" s="32"/>
    </row>
    <row r="45" spans="1:9" ht="15.75" customHeight="1">
      <c r="A45" s="33"/>
      <c r="B45" s="1369" t="s">
        <v>161</v>
      </c>
      <c r="C45" s="1370"/>
      <c r="D45" s="1371"/>
      <c r="E45" s="34">
        <f>E5+E7+E9+E11+E13+E15+E17+E19+E21+E23+E25+E27+E29+E31+E33+E35+E37+E39+E41+E43</f>
        <v>0</v>
      </c>
      <c r="F45" s="34">
        <f>F5+F7+F9+F11+F13+F15+F17+F19+F21+F23+F25+F27+F29+F31+F33+F35+F37+F39+F41+F43</f>
        <v>0</v>
      </c>
      <c r="G45" s="35">
        <f>G5+G7+G9+G11+G13+G15+G17+G19+G21+G23+G25+G27+G29+G31+G33+G35+G37+G39+G41+G43</f>
        <v>0</v>
      </c>
      <c r="H45" s="36">
        <f>H5+H7+H9+H11+H13+H15+H17+H19+H21+H23+H25+H27+H29+H31+H33+H35+H37+H39+H41+H43</f>
        <v>0</v>
      </c>
      <c r="I45" s="37" t="s">
        <v>162</v>
      </c>
    </row>
    <row r="46" spans="1:9" ht="12.75" customHeight="1">
      <c r="A46" s="1386" t="s">
        <v>163</v>
      </c>
      <c r="B46" s="1388" t="s">
        <v>164</v>
      </c>
      <c r="C46" s="1389"/>
      <c r="D46" s="38"/>
      <c r="E46" s="39"/>
      <c r="F46" s="39"/>
      <c r="G46" s="40"/>
      <c r="H46" s="41">
        <f aca="true" t="shared" si="1" ref="H46:H59">SUM(E46:G46)</f>
        <v>0</v>
      </c>
      <c r="I46" s="42"/>
    </row>
    <row r="47" spans="1:9" ht="12.75" customHeight="1">
      <c r="A47" s="1385"/>
      <c r="B47" s="1365" t="s">
        <v>165</v>
      </c>
      <c r="C47" s="1366"/>
      <c r="D47" s="18"/>
      <c r="E47" s="22"/>
      <c r="F47" s="22"/>
      <c r="G47" s="43"/>
      <c r="H47" s="44">
        <f t="shared" si="1"/>
        <v>0</v>
      </c>
      <c r="I47" s="45"/>
    </row>
    <row r="48" spans="1:9" ht="12.75" customHeight="1">
      <c r="A48" s="1385"/>
      <c r="B48" s="1365" t="s">
        <v>166</v>
      </c>
      <c r="C48" s="1366"/>
      <c r="D48" s="18"/>
      <c r="E48" s="22"/>
      <c r="F48" s="22"/>
      <c r="G48" s="43"/>
      <c r="H48" s="44">
        <f t="shared" si="1"/>
        <v>0</v>
      </c>
      <c r="I48" s="45"/>
    </row>
    <row r="49" spans="1:9" ht="12.75" customHeight="1">
      <c r="A49" s="1385"/>
      <c r="B49" s="1365" t="s">
        <v>167</v>
      </c>
      <c r="C49" s="1366"/>
      <c r="D49" s="18"/>
      <c r="E49" s="22"/>
      <c r="F49" s="22"/>
      <c r="G49" s="43"/>
      <c r="H49" s="44">
        <f t="shared" si="1"/>
        <v>0</v>
      </c>
      <c r="I49" s="45"/>
    </row>
    <row r="50" spans="1:9" ht="12.75" customHeight="1">
      <c r="A50" s="1385"/>
      <c r="B50" s="1365" t="s">
        <v>168</v>
      </c>
      <c r="C50" s="1366"/>
      <c r="D50" s="18"/>
      <c r="E50" s="22"/>
      <c r="F50" s="22"/>
      <c r="G50" s="43"/>
      <c r="H50" s="44">
        <f t="shared" si="1"/>
        <v>0</v>
      </c>
      <c r="I50" s="45"/>
    </row>
    <row r="51" spans="1:9" ht="12.75" customHeight="1">
      <c r="A51" s="1385"/>
      <c r="B51" s="1365" t="s">
        <v>169</v>
      </c>
      <c r="C51" s="1366"/>
      <c r="D51" s="18"/>
      <c r="E51" s="22"/>
      <c r="F51" s="22"/>
      <c r="G51" s="43"/>
      <c r="H51" s="44">
        <f t="shared" si="1"/>
        <v>0</v>
      </c>
      <c r="I51" s="45"/>
    </row>
    <row r="52" spans="1:9" ht="12.75" customHeight="1">
      <c r="A52" s="1385"/>
      <c r="B52" s="1365" t="s">
        <v>170</v>
      </c>
      <c r="C52" s="1366"/>
      <c r="D52" s="18"/>
      <c r="E52" s="22"/>
      <c r="F52" s="22"/>
      <c r="G52" s="43"/>
      <c r="H52" s="44">
        <f t="shared" si="1"/>
        <v>0</v>
      </c>
      <c r="I52" s="45"/>
    </row>
    <row r="53" spans="1:9" ht="12.75" customHeight="1">
      <c r="A53" s="1385"/>
      <c r="B53" s="1365" t="s">
        <v>171</v>
      </c>
      <c r="C53" s="1366"/>
      <c r="D53" s="18"/>
      <c r="E53" s="22"/>
      <c r="F53" s="22"/>
      <c r="G53" s="43"/>
      <c r="H53" s="44">
        <f t="shared" si="1"/>
        <v>0</v>
      </c>
      <c r="I53" s="45"/>
    </row>
    <row r="54" spans="1:9" ht="12.75" customHeight="1">
      <c r="A54" s="1385"/>
      <c r="B54" s="1365" t="s">
        <v>172</v>
      </c>
      <c r="C54" s="1366"/>
      <c r="D54" s="18"/>
      <c r="E54" s="22"/>
      <c r="F54" s="22"/>
      <c r="G54" s="43"/>
      <c r="H54" s="44">
        <f t="shared" si="1"/>
        <v>0</v>
      </c>
      <c r="I54" s="45"/>
    </row>
    <row r="55" spans="1:9" ht="12.75" customHeight="1">
      <c r="A55" s="1385"/>
      <c r="B55" s="1365" t="s">
        <v>173</v>
      </c>
      <c r="C55" s="1366"/>
      <c r="D55" s="18"/>
      <c r="E55" s="22"/>
      <c r="F55" s="22"/>
      <c r="G55" s="43"/>
      <c r="H55" s="44">
        <f t="shared" si="1"/>
        <v>0</v>
      </c>
      <c r="I55" s="45"/>
    </row>
    <row r="56" spans="1:9" ht="12.75" customHeight="1">
      <c r="A56" s="1385"/>
      <c r="B56" s="1365" t="s">
        <v>174</v>
      </c>
      <c r="C56" s="1366"/>
      <c r="D56" s="18"/>
      <c r="E56" s="22"/>
      <c r="F56" s="22"/>
      <c r="G56" s="43"/>
      <c r="H56" s="44">
        <f t="shared" si="1"/>
        <v>0</v>
      </c>
      <c r="I56" s="45"/>
    </row>
    <row r="57" spans="1:9" ht="12.75" customHeight="1">
      <c r="A57" s="1385"/>
      <c r="B57" s="1365" t="s">
        <v>175</v>
      </c>
      <c r="C57" s="1366"/>
      <c r="D57" s="18"/>
      <c r="E57" s="22"/>
      <c r="F57" s="22"/>
      <c r="G57" s="43"/>
      <c r="H57" s="44">
        <f t="shared" si="1"/>
        <v>0</v>
      </c>
      <c r="I57" s="45"/>
    </row>
    <row r="58" spans="1:9" ht="12.75" customHeight="1">
      <c r="A58" s="1385"/>
      <c r="B58" s="1365" t="s">
        <v>176</v>
      </c>
      <c r="C58" s="1366"/>
      <c r="D58" s="18"/>
      <c r="E58" s="22"/>
      <c r="F58" s="22"/>
      <c r="G58" s="43"/>
      <c r="H58" s="44">
        <f t="shared" si="1"/>
        <v>0</v>
      </c>
      <c r="I58" s="45"/>
    </row>
    <row r="59" spans="1:9" ht="12.75" customHeight="1">
      <c r="A59" s="1385"/>
      <c r="B59" s="1367"/>
      <c r="C59" s="1368"/>
      <c r="D59" s="46"/>
      <c r="E59" s="47"/>
      <c r="F59" s="47"/>
      <c r="G59" s="48"/>
      <c r="H59" s="49">
        <f t="shared" si="1"/>
        <v>0</v>
      </c>
      <c r="I59" s="50"/>
    </row>
    <row r="60" spans="1:9" ht="15.75" customHeight="1">
      <c r="A60" s="1387"/>
      <c r="B60" s="1369" t="s">
        <v>177</v>
      </c>
      <c r="C60" s="1370"/>
      <c r="D60" s="1371"/>
      <c r="E60" s="51">
        <f>SUM(E46:E59)</f>
        <v>0</v>
      </c>
      <c r="F60" s="51">
        <f>SUM(F46:F59)</f>
        <v>0</v>
      </c>
      <c r="G60" s="52">
        <f>SUM(G46:G59)</f>
        <v>0</v>
      </c>
      <c r="H60" s="53">
        <f>SUM(H46:H59)</f>
        <v>0</v>
      </c>
      <c r="I60" s="37"/>
    </row>
    <row r="61" spans="1:9" ht="12.75" customHeight="1">
      <c r="A61" s="1372" t="s">
        <v>178</v>
      </c>
      <c r="B61" s="1375" t="s">
        <v>179</v>
      </c>
      <c r="C61" s="1376"/>
      <c r="D61" s="54"/>
      <c r="E61" s="55"/>
      <c r="F61" s="55"/>
      <c r="G61" s="56"/>
      <c r="H61" s="57">
        <f>SUM(E61:G61)</f>
        <v>0</v>
      </c>
      <c r="I61" s="58"/>
    </row>
    <row r="62" spans="1:9" ht="12.75" customHeight="1">
      <c r="A62" s="1373"/>
      <c r="B62" s="1365" t="s">
        <v>180</v>
      </c>
      <c r="C62" s="1366"/>
      <c r="D62" s="59"/>
      <c r="E62" s="22"/>
      <c r="F62" s="22"/>
      <c r="G62" s="43"/>
      <c r="H62" s="44">
        <f>SUM(E62:G62)</f>
        <v>0</v>
      </c>
      <c r="I62" s="45"/>
    </row>
    <row r="63" spans="1:9" ht="12.75" customHeight="1">
      <c r="A63" s="1373"/>
      <c r="B63" s="1365" t="s">
        <v>506</v>
      </c>
      <c r="C63" s="1366"/>
      <c r="D63" s="59"/>
      <c r="E63" s="22"/>
      <c r="F63" s="22"/>
      <c r="G63" s="43"/>
      <c r="H63" s="44">
        <f>SUM(E63:G63)</f>
        <v>0</v>
      </c>
      <c r="I63" s="45"/>
    </row>
    <row r="64" spans="1:9" ht="12.75" customHeight="1">
      <c r="A64" s="1373"/>
      <c r="B64" s="1377"/>
      <c r="C64" s="1378"/>
      <c r="D64" s="60"/>
      <c r="E64" s="47"/>
      <c r="F64" s="47"/>
      <c r="G64" s="48"/>
      <c r="H64" s="49">
        <f>SUM(E64:G64)</f>
        <v>0</v>
      </c>
      <c r="I64" s="50"/>
    </row>
    <row r="65" spans="1:9" ht="15.75" customHeight="1" thickBot="1">
      <c r="A65" s="1374"/>
      <c r="B65" s="1379" t="s">
        <v>181</v>
      </c>
      <c r="C65" s="1380"/>
      <c r="D65" s="1381"/>
      <c r="E65" s="61">
        <f>SUM(E61:E64)</f>
        <v>0</v>
      </c>
      <c r="F65" s="61">
        <f>SUM(F61:F64)</f>
        <v>0</v>
      </c>
      <c r="G65" s="62">
        <f>SUM(G61:G64)</f>
        <v>0</v>
      </c>
      <c r="H65" s="63">
        <f>SUM(H61:H64)</f>
        <v>0</v>
      </c>
      <c r="I65" s="64"/>
    </row>
    <row r="66" spans="1:9" s="69" customFormat="1" ht="21.75" customHeight="1" thickTop="1">
      <c r="A66" s="1357" t="s">
        <v>182</v>
      </c>
      <c r="B66" s="1358"/>
      <c r="C66" s="1358"/>
      <c r="D66" s="65"/>
      <c r="E66" s="66">
        <f>SUM(E45,E60,E65)</f>
        <v>0</v>
      </c>
      <c r="F66" s="67">
        <f>SUM(F45,F60,F65)</f>
        <v>0</v>
      </c>
      <c r="G66" s="67">
        <f>SUM(G45,G60,G65)</f>
        <v>0</v>
      </c>
      <c r="H66" s="68">
        <f>SUM(H45,H60,H65)</f>
        <v>0</v>
      </c>
      <c r="I66" s="197"/>
    </row>
    <row r="67" spans="1:9" s="74" customFormat="1" ht="21.75" customHeight="1">
      <c r="A67" s="1359" t="s">
        <v>183</v>
      </c>
      <c r="B67" s="1359"/>
      <c r="C67" s="1360"/>
      <c r="D67" s="70" t="s">
        <v>507</v>
      </c>
      <c r="E67" s="71"/>
      <c r="F67" s="71"/>
      <c r="G67" s="71"/>
      <c r="H67" s="72">
        <f>SUM(E67:G67)</f>
        <v>0</v>
      </c>
      <c r="I67" s="73"/>
    </row>
    <row r="68" spans="1:9" s="74" customFormat="1" ht="21.75" customHeight="1">
      <c r="A68" s="1359" t="s">
        <v>185</v>
      </c>
      <c r="B68" s="1359"/>
      <c r="C68" s="1360"/>
      <c r="D68" s="70" t="s">
        <v>184</v>
      </c>
      <c r="E68" s="71"/>
      <c r="F68" s="71"/>
      <c r="G68" s="71"/>
      <c r="H68" s="72">
        <f>SUM(E68:G68)</f>
        <v>0</v>
      </c>
      <c r="I68" s="75"/>
    </row>
    <row r="69" spans="1:9" s="80" customFormat="1" ht="21.75" customHeight="1" thickBot="1">
      <c r="A69" s="1361" t="s">
        <v>186</v>
      </c>
      <c r="B69" s="1362"/>
      <c r="C69" s="1362"/>
      <c r="D69" s="76" t="s">
        <v>187</v>
      </c>
      <c r="E69" s="77"/>
      <c r="F69" s="77"/>
      <c r="G69" s="77"/>
      <c r="H69" s="78">
        <f>SUM(E69:G69)</f>
        <v>0</v>
      </c>
      <c r="I69" s="79"/>
    </row>
    <row r="70" spans="1:9" s="69" customFormat="1" ht="24.75" customHeight="1" thickTop="1">
      <c r="A70" s="1363" t="s">
        <v>188</v>
      </c>
      <c r="B70" s="1364"/>
      <c r="C70" s="1364"/>
      <c r="D70" s="65"/>
      <c r="E70" s="81">
        <f>SUM(E66:E69)</f>
        <v>0</v>
      </c>
      <c r="F70" s="82">
        <f>SUM(F66:F69)</f>
        <v>0</v>
      </c>
      <c r="G70" s="82">
        <f>SUM(G66:G69)</f>
        <v>0</v>
      </c>
      <c r="H70" s="83">
        <f>SUM(H66:H69)</f>
        <v>0</v>
      </c>
      <c r="I70" s="84" t="s">
        <v>189</v>
      </c>
    </row>
    <row r="71" spans="1:9" s="80" customFormat="1" ht="3" customHeight="1">
      <c r="A71" s="85"/>
      <c r="B71" s="85"/>
      <c r="C71" s="85"/>
      <c r="D71" s="85"/>
      <c r="E71" s="86"/>
      <c r="F71" s="87"/>
      <c r="G71" s="87"/>
      <c r="H71" s="87"/>
      <c r="I71" s="87"/>
    </row>
    <row r="72" spans="1:9" ht="12">
      <c r="A72" s="383" t="s">
        <v>190</v>
      </c>
      <c r="I72" s="74"/>
    </row>
    <row r="73" ht="2.25" customHeight="1">
      <c r="I73" s="74"/>
    </row>
    <row r="74" ht="10.5">
      <c r="I74" s="74"/>
    </row>
    <row r="75" ht="10.5">
      <c r="I75" s="74"/>
    </row>
    <row r="76" ht="10.5">
      <c r="I76" s="74"/>
    </row>
    <row r="77" ht="10.5">
      <c r="I77" s="74"/>
    </row>
    <row r="78" ht="10.5">
      <c r="I78" s="74"/>
    </row>
    <row r="79" ht="10.5">
      <c r="I79" s="74"/>
    </row>
    <row r="80" ht="10.5">
      <c r="I80" s="74"/>
    </row>
    <row r="81" ht="10.5">
      <c r="I81" s="74"/>
    </row>
    <row r="82" ht="10.5">
      <c r="I82" s="74"/>
    </row>
    <row r="83" ht="10.5">
      <c r="I83" s="74"/>
    </row>
  </sheetData>
  <sheetProtection/>
  <mergeCells count="30">
    <mergeCell ref="B4:C4"/>
    <mergeCell ref="A5:A10"/>
    <mergeCell ref="B45:D45"/>
    <mergeCell ref="A46:A60"/>
    <mergeCell ref="B46:C46"/>
    <mergeCell ref="B47:C47"/>
    <mergeCell ref="B48:C48"/>
    <mergeCell ref="B49:C49"/>
    <mergeCell ref="B50:C50"/>
    <mergeCell ref="B51:C51"/>
    <mergeCell ref="B62:C62"/>
    <mergeCell ref="B63:C63"/>
    <mergeCell ref="B64:C64"/>
    <mergeCell ref="B65:D65"/>
    <mergeCell ref="B52:C52"/>
    <mergeCell ref="B53:C53"/>
    <mergeCell ref="B54:C54"/>
    <mergeCell ref="B55:C55"/>
    <mergeCell ref="B56:C56"/>
    <mergeCell ref="B57:C57"/>
    <mergeCell ref="A66:C66"/>
    <mergeCell ref="A67:C67"/>
    <mergeCell ref="A68:C68"/>
    <mergeCell ref="A69:C69"/>
    <mergeCell ref="A70:C70"/>
    <mergeCell ref="B58:C58"/>
    <mergeCell ref="B59:C59"/>
    <mergeCell ref="B60:D60"/>
    <mergeCell ref="A61:A65"/>
    <mergeCell ref="B61:C61"/>
  </mergeCells>
  <printOptions horizontalCentered="1" verticalCentered="1"/>
  <pageMargins left="0.984251968503937" right="0.7874015748031497" top="0.5118110236220472" bottom="0.5118110236220472" header="0.3937007874015748" footer="0.3937007874015748"/>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dimension ref="A1:J12"/>
  <sheetViews>
    <sheetView showGridLines="0" view="pageBreakPreview" zoomScaleNormal="75" zoomScaleSheetLayoutView="100" zoomScalePageLayoutView="0" workbookViewId="0" topLeftCell="A1">
      <selection activeCell="A2" sqref="A2"/>
    </sheetView>
  </sheetViews>
  <sheetFormatPr defaultColWidth="9.00390625" defaultRowHeight="13.5"/>
  <cols>
    <col min="1" max="1" width="4.375" style="89" customWidth="1"/>
    <col min="2" max="2" width="10.25390625" style="89" customWidth="1"/>
    <col min="3" max="7" width="15.875" style="89" customWidth="1"/>
    <col min="8" max="8" width="22.875" style="89" customWidth="1"/>
    <col min="9" max="16384" width="9.00390625" style="89" customWidth="1"/>
  </cols>
  <sheetData>
    <row r="1" spans="1:8" ht="18.75" customHeight="1">
      <c r="A1" s="88" t="s">
        <v>191</v>
      </c>
      <c r="H1" s="380" t="s">
        <v>315</v>
      </c>
    </row>
    <row r="2" spans="4:8" ht="38.25" customHeight="1">
      <c r="D2" s="298"/>
      <c r="G2" s="90"/>
      <c r="H2" s="91" t="s">
        <v>192</v>
      </c>
    </row>
    <row r="3" spans="1:8" ht="49.5" customHeight="1" thickBot="1">
      <c r="A3" s="1390" t="s">
        <v>193</v>
      </c>
      <c r="B3" s="1391"/>
      <c r="C3" s="92" t="s">
        <v>194</v>
      </c>
      <c r="D3" s="93" t="s">
        <v>195</v>
      </c>
      <c r="E3" s="94" t="s">
        <v>196</v>
      </c>
      <c r="F3" s="92" t="s">
        <v>197</v>
      </c>
      <c r="G3" s="94" t="s">
        <v>198</v>
      </c>
      <c r="H3" s="95" t="s">
        <v>188</v>
      </c>
    </row>
    <row r="4" spans="1:8" ht="44.25" customHeight="1" thickBot="1" thickTop="1">
      <c r="A4" s="1399" t="s">
        <v>199</v>
      </c>
      <c r="B4" s="1400"/>
      <c r="C4" s="96"/>
      <c r="D4" s="97"/>
      <c r="E4" s="96"/>
      <c r="F4" s="96"/>
      <c r="G4" s="98"/>
      <c r="H4" s="99">
        <f aca="true" t="shared" si="0" ref="H4:H11">SUM(C4:G4)</f>
        <v>0</v>
      </c>
    </row>
    <row r="5" spans="1:8" ht="44.25" customHeight="1">
      <c r="A5" s="1397" t="s">
        <v>200</v>
      </c>
      <c r="B5" s="1398"/>
      <c r="C5" s="100">
        <f>SUM(C6:C10)</f>
        <v>0</v>
      </c>
      <c r="D5" s="100">
        <f>SUM(D6:D10)</f>
        <v>0</v>
      </c>
      <c r="E5" s="100">
        <f>SUM(E6:E10)</f>
        <v>0</v>
      </c>
      <c r="F5" s="100">
        <f>SUM(F6:F10)</f>
        <v>0</v>
      </c>
      <c r="G5" s="100">
        <f>SUM(G6:G10)</f>
        <v>0</v>
      </c>
      <c r="H5" s="101">
        <f t="shared" si="0"/>
        <v>0</v>
      </c>
    </row>
    <row r="6" spans="1:8" ht="41.25" customHeight="1">
      <c r="A6" s="1392" t="s">
        <v>201</v>
      </c>
      <c r="B6" s="102"/>
      <c r="C6" s="103"/>
      <c r="D6" s="103"/>
      <c r="E6" s="103"/>
      <c r="F6" s="103"/>
      <c r="G6" s="103"/>
      <c r="H6" s="104">
        <f t="shared" si="0"/>
        <v>0</v>
      </c>
    </row>
    <row r="7" spans="1:10" ht="41.25" customHeight="1">
      <c r="A7" s="1393"/>
      <c r="B7" s="105"/>
      <c r="C7" s="103"/>
      <c r="D7" s="103"/>
      <c r="E7" s="103"/>
      <c r="F7" s="103"/>
      <c r="G7" s="103"/>
      <c r="H7" s="104">
        <f t="shared" si="0"/>
        <v>0</v>
      </c>
      <c r="J7" s="106"/>
    </row>
    <row r="8" spans="1:10" ht="41.25" customHeight="1">
      <c r="A8" s="1393"/>
      <c r="B8" s="105"/>
      <c r="C8" s="103"/>
      <c r="D8" s="103"/>
      <c r="E8" s="103"/>
      <c r="F8" s="103"/>
      <c r="G8" s="103"/>
      <c r="H8" s="104">
        <f t="shared" si="0"/>
        <v>0</v>
      </c>
      <c r="J8" s="107"/>
    </row>
    <row r="9" spans="1:8" ht="41.25" customHeight="1">
      <c r="A9" s="1393"/>
      <c r="B9" s="105"/>
      <c r="C9" s="103"/>
      <c r="D9" s="103"/>
      <c r="E9" s="103"/>
      <c r="F9" s="103"/>
      <c r="G9" s="103"/>
      <c r="H9" s="104">
        <f t="shared" si="0"/>
        <v>0</v>
      </c>
    </row>
    <row r="10" spans="1:8" ht="41.25" customHeight="1" thickBot="1">
      <c r="A10" s="1393"/>
      <c r="B10" s="108"/>
      <c r="C10" s="103"/>
      <c r="D10" s="103"/>
      <c r="E10" s="103"/>
      <c r="F10" s="103"/>
      <c r="G10" s="103"/>
      <c r="H10" s="109">
        <f t="shared" si="0"/>
        <v>0</v>
      </c>
    </row>
    <row r="11" spans="1:8" ht="44.25" customHeight="1" thickBot="1" thickTop="1">
      <c r="A11" s="1395" t="s">
        <v>202</v>
      </c>
      <c r="B11" s="1396"/>
      <c r="C11" s="110">
        <f>C4+C5</f>
        <v>0</v>
      </c>
      <c r="D11" s="110">
        <f>D4+D5</f>
        <v>0</v>
      </c>
      <c r="E11" s="110">
        <f>E4+E5</f>
        <v>0</v>
      </c>
      <c r="F11" s="110">
        <f>F4+F5</f>
        <v>0</v>
      </c>
      <c r="G11" s="110">
        <f>G4+G5</f>
        <v>0</v>
      </c>
      <c r="H11" s="111">
        <f t="shared" si="0"/>
        <v>0</v>
      </c>
    </row>
    <row r="12" spans="1:8" ht="44.25" customHeight="1" thickTop="1">
      <c r="A12" s="1394" t="s">
        <v>203</v>
      </c>
      <c r="B12" s="1394"/>
      <c r="C12" s="112" t="e">
        <f>ROUND(C11/$H$11,2)</f>
        <v>#DIV/0!</v>
      </c>
      <c r="D12" s="112" t="e">
        <f>ROUND(D11/$H$11,2)</f>
        <v>#DIV/0!</v>
      </c>
      <c r="E12" s="112" t="e">
        <f>ROUND(E11/$H$11,2)</f>
        <v>#DIV/0!</v>
      </c>
      <c r="F12" s="112" t="e">
        <f>ROUND(F11/$H$11,2)</f>
        <v>#DIV/0!</v>
      </c>
      <c r="G12" s="113" t="e">
        <f>ROUND(G11/$H$11,2)</f>
        <v>#DIV/0!</v>
      </c>
      <c r="H12" s="114"/>
    </row>
  </sheetData>
  <sheetProtection/>
  <mergeCells count="6">
    <mergeCell ref="A3:B3"/>
    <mergeCell ref="A6:A10"/>
    <mergeCell ref="A12:B12"/>
    <mergeCell ref="A11:B11"/>
    <mergeCell ref="A5:B5"/>
    <mergeCell ref="A4:B4"/>
  </mergeCells>
  <printOptions horizontalCentered="1"/>
  <pageMargins left="0.984251968503937" right="0.984251968503937" top="0.984251968503937" bottom="0.984251968503937" header="0.7086614173228347" footer="0.5118110236220472"/>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tabColor indexed="49"/>
  </sheetPr>
  <dimension ref="A2:J13"/>
  <sheetViews>
    <sheetView showGridLines="0" view="pageBreakPreview" zoomScaleSheetLayoutView="100" workbookViewId="0" topLeftCell="A1">
      <selection activeCell="A1" sqref="A1"/>
    </sheetView>
  </sheetViews>
  <sheetFormatPr defaultColWidth="9.00390625" defaultRowHeight="13.5"/>
  <cols>
    <col min="1" max="1" width="4.375" style="89" customWidth="1"/>
    <col min="2" max="2" width="10.25390625" style="89" customWidth="1"/>
    <col min="3" max="7" width="15.875" style="89" customWidth="1"/>
    <col min="8" max="8" width="22.875" style="89" customWidth="1"/>
    <col min="9" max="16384" width="9.00390625" style="89" customWidth="1"/>
  </cols>
  <sheetData>
    <row r="1" ht="51.75" customHeight="1"/>
    <row r="2" ht="18.75" customHeight="1">
      <c r="A2" s="384" t="s">
        <v>191</v>
      </c>
    </row>
    <row r="3" spans="7:8" ht="38.25" customHeight="1">
      <c r="G3" s="90"/>
      <c r="H3" s="385" t="s">
        <v>287</v>
      </c>
    </row>
    <row r="4" spans="1:8" ht="49.5" customHeight="1" thickBot="1">
      <c r="A4" s="1390" t="s">
        <v>193</v>
      </c>
      <c r="B4" s="1391"/>
      <c r="C4" s="92" t="s">
        <v>194</v>
      </c>
      <c r="D4" s="93" t="s">
        <v>204</v>
      </c>
      <c r="E4" s="94"/>
      <c r="F4" s="92"/>
      <c r="G4" s="94"/>
      <c r="H4" s="95" t="s">
        <v>188</v>
      </c>
    </row>
    <row r="5" spans="1:8" ht="44.25" customHeight="1" thickBot="1" thickTop="1">
      <c r="A5" s="1399" t="s">
        <v>199</v>
      </c>
      <c r="B5" s="1400"/>
      <c r="C5" s="96">
        <v>443.57</v>
      </c>
      <c r="D5" s="97">
        <v>3548.57</v>
      </c>
      <c r="E5" s="96"/>
      <c r="F5" s="96"/>
      <c r="G5" s="98"/>
      <c r="H5" s="99">
        <f>SUM(C5:G5)</f>
        <v>3992.1400000000003</v>
      </c>
    </row>
    <row r="6" spans="1:8" ht="44.25" customHeight="1">
      <c r="A6" s="1397" t="s">
        <v>200</v>
      </c>
      <c r="B6" s="1398"/>
      <c r="C6" s="100">
        <f>SUM(C7:C11)</f>
        <v>44.44</v>
      </c>
      <c r="D6" s="100">
        <f>SUM(D7:D11)</f>
        <v>355.56</v>
      </c>
      <c r="E6" s="100"/>
      <c r="F6" s="100"/>
      <c r="G6" s="100"/>
      <c r="H6" s="101">
        <f>SUM(C6:G6)</f>
        <v>400</v>
      </c>
    </row>
    <row r="7" spans="1:8" ht="41.25" customHeight="1">
      <c r="A7" s="1392" t="s">
        <v>201</v>
      </c>
      <c r="B7" s="102" t="s">
        <v>171</v>
      </c>
      <c r="C7" s="103">
        <f>ROUND(C$5/$H$5*H7,2)</f>
        <v>33.33</v>
      </c>
      <c r="D7" s="103">
        <f>ROUND($D$5/$H$5*H7,2)</f>
        <v>266.67</v>
      </c>
      <c r="E7" s="103"/>
      <c r="F7" s="103"/>
      <c r="G7" s="103"/>
      <c r="H7" s="115">
        <v>300</v>
      </c>
    </row>
    <row r="8" spans="1:10" ht="41.25" customHeight="1">
      <c r="A8" s="1393"/>
      <c r="B8" s="105" t="s">
        <v>175</v>
      </c>
      <c r="C8" s="103">
        <f>ROUND($C$5/$H$5*H8,2)</f>
        <v>11.11</v>
      </c>
      <c r="D8" s="103">
        <f>ROUND($D$5/$H$5*H8,2)</f>
        <v>88.89</v>
      </c>
      <c r="E8" s="103"/>
      <c r="F8" s="103"/>
      <c r="G8" s="103"/>
      <c r="H8" s="115">
        <v>100</v>
      </c>
      <c r="J8" s="106"/>
    </row>
    <row r="9" spans="1:10" ht="41.25" customHeight="1">
      <c r="A9" s="1393"/>
      <c r="B9" s="105"/>
      <c r="C9" s="103"/>
      <c r="D9" s="103"/>
      <c r="E9" s="103"/>
      <c r="F9" s="103"/>
      <c r="G9" s="103"/>
      <c r="H9" s="115"/>
      <c r="J9" s="107"/>
    </row>
    <row r="10" spans="1:8" ht="41.25" customHeight="1">
      <c r="A10" s="1393"/>
      <c r="B10" s="105"/>
      <c r="C10" s="103"/>
      <c r="D10" s="103"/>
      <c r="E10" s="103"/>
      <c r="F10" s="103"/>
      <c r="G10" s="103"/>
      <c r="H10" s="115"/>
    </row>
    <row r="11" spans="1:8" ht="41.25" customHeight="1" thickBot="1">
      <c r="A11" s="1393"/>
      <c r="B11" s="108"/>
      <c r="C11" s="103"/>
      <c r="D11" s="103"/>
      <c r="E11" s="103"/>
      <c r="F11" s="103"/>
      <c r="G11" s="103"/>
      <c r="H11" s="116"/>
    </row>
    <row r="12" spans="1:8" ht="44.25" customHeight="1" thickBot="1" thickTop="1">
      <c r="A12" s="1395" t="s">
        <v>202</v>
      </c>
      <c r="B12" s="1396"/>
      <c r="C12" s="110">
        <f>C5+C6</f>
        <v>488.01</v>
      </c>
      <c r="D12" s="110">
        <f>D5+D6</f>
        <v>3904.13</v>
      </c>
      <c r="E12" s="110">
        <f>E5+E6</f>
        <v>0</v>
      </c>
      <c r="F12" s="110">
        <f>F5+F6</f>
        <v>0</v>
      </c>
      <c r="G12" s="110">
        <f>G5+G6</f>
        <v>0</v>
      </c>
      <c r="H12" s="111">
        <f>SUM(C12:G12)</f>
        <v>4392.14</v>
      </c>
    </row>
    <row r="13" spans="1:10" ht="44.25" customHeight="1" thickTop="1">
      <c r="A13" s="1394" t="s">
        <v>203</v>
      </c>
      <c r="B13" s="1394"/>
      <c r="C13" s="112">
        <f>C12/$H$12</f>
        <v>0.11110984622530246</v>
      </c>
      <c r="D13" s="112">
        <f>D12/$H$12</f>
        <v>0.8888901537746975</v>
      </c>
      <c r="E13" s="112">
        <f>E12/$H$12</f>
        <v>0</v>
      </c>
      <c r="F13" s="112">
        <f>F12/$H$12</f>
        <v>0</v>
      </c>
      <c r="G13" s="113">
        <f>G12/$H$12</f>
        <v>0</v>
      </c>
      <c r="H13" s="114"/>
      <c r="J13" s="386">
        <f>SUM(C13:G13)</f>
        <v>1</v>
      </c>
    </row>
  </sheetData>
  <sheetProtection/>
  <mergeCells count="6">
    <mergeCell ref="A4:B4"/>
    <mergeCell ref="A5:B5"/>
    <mergeCell ref="A6:B6"/>
    <mergeCell ref="A7:A11"/>
    <mergeCell ref="A12:B12"/>
    <mergeCell ref="A13:B13"/>
  </mergeCells>
  <printOptions horizontalCentered="1"/>
  <pageMargins left="0.5511811023622047" right="0.4724409448818898" top="0.984251968503937" bottom="0.984251968503937" header="0.7086614173228347" footer="0.5118110236220472"/>
  <pageSetup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dimension ref="A1:E18"/>
  <sheetViews>
    <sheetView zoomScaleSheetLayoutView="100" zoomScalePageLayoutView="0" workbookViewId="0" topLeftCell="A1">
      <selection activeCell="A2" sqref="A2"/>
    </sheetView>
  </sheetViews>
  <sheetFormatPr defaultColWidth="9.00390625" defaultRowHeight="34.5" customHeight="1"/>
  <cols>
    <col min="1" max="1" width="20.625" style="0" customWidth="1"/>
    <col min="2" max="5" width="16.625" style="0" customWidth="1"/>
  </cols>
  <sheetData>
    <row r="1" spans="1:5" ht="34.5" customHeight="1">
      <c r="A1" s="1403" t="s">
        <v>147</v>
      </c>
      <c r="B1" s="1403"/>
      <c r="C1" s="1403"/>
      <c r="D1" s="1403"/>
      <c r="E1" s="1403"/>
    </row>
    <row r="2" s="117" customFormat="1" ht="34.5" customHeight="1" thickBot="1">
      <c r="E2" s="380" t="s">
        <v>317</v>
      </c>
    </row>
    <row r="3" spans="1:5" s="117" customFormat="1" ht="34.5" customHeight="1">
      <c r="A3" s="1404"/>
      <c r="B3" s="1404" t="s">
        <v>205</v>
      </c>
      <c r="C3" s="1406" t="s">
        <v>206</v>
      </c>
      <c r="D3" s="1407"/>
      <c r="E3" s="1408"/>
    </row>
    <row r="4" spans="1:5" s="117" customFormat="1" ht="34.5" customHeight="1" thickBot="1">
      <c r="A4" s="1405"/>
      <c r="B4" s="1405"/>
      <c r="C4" s="118" t="s">
        <v>207</v>
      </c>
      <c r="D4" s="119" t="s">
        <v>208</v>
      </c>
      <c r="E4" s="120" t="s">
        <v>209</v>
      </c>
    </row>
    <row r="5" spans="1:5" s="117" customFormat="1" ht="34.5" customHeight="1">
      <c r="A5" s="121" t="s">
        <v>210</v>
      </c>
      <c r="B5" s="122" t="s">
        <v>211</v>
      </c>
      <c r="C5" s="123"/>
      <c r="D5" s="124"/>
      <c r="E5" s="125"/>
    </row>
    <row r="6" spans="1:5" s="117" customFormat="1" ht="34.5" customHeight="1">
      <c r="A6" s="126" t="s">
        <v>212</v>
      </c>
      <c r="B6" s="127" t="s">
        <v>213</v>
      </c>
      <c r="C6" s="128"/>
      <c r="D6" s="129"/>
      <c r="E6" s="130"/>
    </row>
    <row r="7" spans="1:5" s="117" customFormat="1" ht="34.5" customHeight="1">
      <c r="A7" s="126" t="s">
        <v>214</v>
      </c>
      <c r="B7" s="131" t="s">
        <v>215</v>
      </c>
      <c r="C7" s="128"/>
      <c r="D7" s="132"/>
      <c r="E7" s="133"/>
    </row>
    <row r="8" spans="1:5" s="117" customFormat="1" ht="34.5" customHeight="1">
      <c r="A8" s="126" t="s">
        <v>216</v>
      </c>
      <c r="B8" s="127" t="s">
        <v>217</v>
      </c>
      <c r="C8" s="128"/>
      <c r="D8" s="132"/>
      <c r="E8" s="130"/>
    </row>
    <row r="9" spans="1:5" s="117" customFormat="1" ht="34.5" customHeight="1">
      <c r="A9" s="126" t="s">
        <v>218</v>
      </c>
      <c r="B9" s="127" t="s">
        <v>217</v>
      </c>
      <c r="C9" s="128"/>
      <c r="D9" s="132"/>
      <c r="E9" s="130"/>
    </row>
    <row r="10" spans="1:5" s="117" customFormat="1" ht="34.5" customHeight="1">
      <c r="A10" s="126" t="s">
        <v>219</v>
      </c>
      <c r="B10" s="127" t="s">
        <v>220</v>
      </c>
      <c r="C10" s="128"/>
      <c r="D10" s="132"/>
      <c r="E10" s="130"/>
    </row>
    <row r="11" spans="1:5" s="117" customFormat="1" ht="34.5" customHeight="1" thickBot="1">
      <c r="A11" s="126" t="s">
        <v>178</v>
      </c>
      <c r="B11" s="127" t="s">
        <v>220</v>
      </c>
      <c r="C11" s="128"/>
      <c r="D11" s="132"/>
      <c r="E11" s="134"/>
    </row>
    <row r="12" spans="1:5" s="117" customFormat="1" ht="34.5" customHeight="1" thickBot="1">
      <c r="A12" s="135" t="s">
        <v>221</v>
      </c>
      <c r="B12" s="136"/>
      <c r="C12" s="137">
        <f>SUM(C5:C11)</f>
        <v>0</v>
      </c>
      <c r="D12" s="138">
        <f>SUM(D7:D11)</f>
        <v>0</v>
      </c>
      <c r="E12" s="139"/>
    </row>
    <row r="13" s="117" customFormat="1" ht="34.5" customHeight="1"/>
    <row r="14" spans="1:5" s="117" customFormat="1" ht="30" customHeight="1">
      <c r="A14" s="1402" t="s">
        <v>222</v>
      </c>
      <c r="B14" s="1402"/>
      <c r="C14" s="1402"/>
      <c r="D14" s="1402"/>
      <c r="E14" s="1402"/>
    </row>
    <row r="15" spans="1:5" s="117" customFormat="1" ht="30" customHeight="1">
      <c r="A15" s="1402"/>
      <c r="B15" s="1402"/>
      <c r="C15" s="1402"/>
      <c r="D15" s="1402"/>
      <c r="E15" s="1402"/>
    </row>
    <row r="16" spans="1:5" s="117" customFormat="1" ht="30" customHeight="1">
      <c r="A16" s="1401" t="s">
        <v>223</v>
      </c>
      <c r="B16" s="1401"/>
      <c r="C16" s="1401"/>
      <c r="D16" s="1401"/>
      <c r="E16" s="1401"/>
    </row>
    <row r="17" spans="1:5" s="117" customFormat="1" ht="30" customHeight="1">
      <c r="A17" s="1401" t="s">
        <v>224</v>
      </c>
      <c r="B17" s="1401"/>
      <c r="C17" s="1401"/>
      <c r="D17" s="1401"/>
      <c r="E17" s="1401"/>
    </row>
    <row r="18" spans="1:5" s="117" customFormat="1" ht="30" customHeight="1">
      <c r="A18" s="1401" t="s">
        <v>225</v>
      </c>
      <c r="B18" s="1401"/>
      <c r="C18" s="1401"/>
      <c r="D18" s="1401"/>
      <c r="E18" s="1401"/>
    </row>
    <row r="19" s="117" customFormat="1" ht="34.5" customHeight="1"/>
    <row r="20" s="117" customFormat="1" ht="34.5" customHeight="1"/>
    <row r="21" s="117" customFormat="1" ht="34.5" customHeight="1"/>
    <row r="22" s="117" customFormat="1" ht="34.5" customHeight="1"/>
    <row r="23" s="117" customFormat="1" ht="34.5" customHeight="1"/>
    <row r="24" s="117" customFormat="1" ht="34.5" customHeight="1"/>
  </sheetData>
  <sheetProtection/>
  <mergeCells count="8">
    <mergeCell ref="A18:E18"/>
    <mergeCell ref="A14:E15"/>
    <mergeCell ref="A1:E1"/>
    <mergeCell ref="A3:A4"/>
    <mergeCell ref="B3:B4"/>
    <mergeCell ref="C3:E3"/>
    <mergeCell ref="A16:E16"/>
    <mergeCell ref="A17:E1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5"/>
  </sheetPr>
  <dimension ref="A1:E18"/>
  <sheetViews>
    <sheetView zoomScale="85" zoomScaleNormal="85" zoomScaleSheetLayoutView="100" zoomScalePageLayoutView="0" workbookViewId="0" topLeftCell="A1">
      <selection activeCell="A2" sqref="A2"/>
    </sheetView>
  </sheetViews>
  <sheetFormatPr defaultColWidth="9.00390625" defaultRowHeight="34.5" customHeight="1"/>
  <cols>
    <col min="1" max="1" width="20.625" style="0" customWidth="1"/>
    <col min="2" max="5" width="16.625" style="0" customWidth="1"/>
  </cols>
  <sheetData>
    <row r="1" spans="1:5" ht="34.5" customHeight="1">
      <c r="A1" s="1403" t="s">
        <v>147</v>
      </c>
      <c r="B1" s="1403"/>
      <c r="C1" s="1403"/>
      <c r="D1" s="1403"/>
      <c r="E1" s="1403"/>
    </row>
    <row r="2" s="117" customFormat="1" ht="34.5" customHeight="1" thickBot="1"/>
    <row r="3" spans="1:5" s="117" customFormat="1" ht="34.5" customHeight="1">
      <c r="A3" s="1404"/>
      <c r="B3" s="1404" t="s">
        <v>205</v>
      </c>
      <c r="C3" s="1406" t="s">
        <v>206</v>
      </c>
      <c r="D3" s="1407"/>
      <c r="E3" s="1408"/>
    </row>
    <row r="4" spans="1:5" s="117" customFormat="1" ht="34.5" customHeight="1" thickBot="1">
      <c r="A4" s="1405"/>
      <c r="B4" s="1405"/>
      <c r="C4" s="118" t="s">
        <v>207</v>
      </c>
      <c r="D4" s="119" t="s">
        <v>208</v>
      </c>
      <c r="E4" s="120" t="s">
        <v>209</v>
      </c>
    </row>
    <row r="5" spans="1:5" s="117" customFormat="1" ht="34.5" customHeight="1">
      <c r="A5" s="121" t="s">
        <v>210</v>
      </c>
      <c r="B5" s="122" t="s">
        <v>211</v>
      </c>
      <c r="C5" s="604" t="s">
        <v>508</v>
      </c>
      <c r="D5" s="124"/>
      <c r="E5" s="125"/>
    </row>
    <row r="6" spans="1:5" s="117" customFormat="1" ht="34.5" customHeight="1">
      <c r="A6" s="126" t="s">
        <v>212</v>
      </c>
      <c r="B6" s="127" t="s">
        <v>213</v>
      </c>
      <c r="C6" s="604" t="s">
        <v>509</v>
      </c>
      <c r="D6" s="129"/>
      <c r="E6" s="130"/>
    </row>
    <row r="7" spans="1:5" s="117" customFormat="1" ht="34.5" customHeight="1">
      <c r="A7" s="126" t="s">
        <v>214</v>
      </c>
      <c r="B7" s="131" t="s">
        <v>215</v>
      </c>
      <c r="C7" s="605">
        <v>2</v>
      </c>
      <c r="D7" s="606">
        <v>4</v>
      </c>
      <c r="E7" s="607">
        <v>4.8</v>
      </c>
    </row>
    <row r="8" spans="1:5" s="117" customFormat="1" ht="34.5" customHeight="1">
      <c r="A8" s="126" t="s">
        <v>216</v>
      </c>
      <c r="B8" s="127" t="s">
        <v>217</v>
      </c>
      <c r="C8" s="605"/>
      <c r="D8" s="606"/>
      <c r="E8" s="130"/>
    </row>
    <row r="9" spans="1:5" s="117" customFormat="1" ht="34.5" customHeight="1">
      <c r="A9" s="126" t="s">
        <v>218</v>
      </c>
      <c r="B9" s="127" t="s">
        <v>217</v>
      </c>
      <c r="C9" s="605">
        <v>1</v>
      </c>
      <c r="D9" s="606"/>
      <c r="E9" s="130"/>
    </row>
    <row r="10" spans="1:5" s="117" customFormat="1" ht="34.5" customHeight="1">
      <c r="A10" s="126" t="s">
        <v>219</v>
      </c>
      <c r="B10" s="127" t="s">
        <v>220</v>
      </c>
      <c r="C10" s="605"/>
      <c r="D10" s="606"/>
      <c r="E10" s="130"/>
    </row>
    <row r="11" spans="1:5" s="117" customFormat="1" ht="34.5" customHeight="1" thickBot="1">
      <c r="A11" s="126" t="s">
        <v>178</v>
      </c>
      <c r="B11" s="127" t="s">
        <v>220</v>
      </c>
      <c r="C11" s="605"/>
      <c r="D11" s="606"/>
      <c r="E11" s="134"/>
    </row>
    <row r="12" spans="1:5" s="117" customFormat="1" ht="34.5" customHeight="1" thickBot="1">
      <c r="A12" s="135" t="s">
        <v>221</v>
      </c>
      <c r="B12" s="136"/>
      <c r="C12" s="608">
        <v>4</v>
      </c>
      <c r="D12" s="609">
        <f>SUM(D7:D11)</f>
        <v>4</v>
      </c>
      <c r="E12" s="139"/>
    </row>
    <row r="13" s="117" customFormat="1" ht="34.5" customHeight="1"/>
    <row r="14" spans="1:5" s="117" customFormat="1" ht="30" customHeight="1">
      <c r="A14" s="1402" t="s">
        <v>222</v>
      </c>
      <c r="B14" s="1402"/>
      <c r="C14" s="1402"/>
      <c r="D14" s="1402"/>
      <c r="E14" s="1402"/>
    </row>
    <row r="15" spans="1:5" s="117" customFormat="1" ht="30" customHeight="1">
      <c r="A15" s="1402"/>
      <c r="B15" s="1402"/>
      <c r="C15" s="1402"/>
      <c r="D15" s="1402"/>
      <c r="E15" s="1402"/>
    </row>
    <row r="16" spans="1:5" s="117" customFormat="1" ht="30" customHeight="1">
      <c r="A16" s="1401" t="s">
        <v>223</v>
      </c>
      <c r="B16" s="1401"/>
      <c r="C16" s="1401"/>
      <c r="D16" s="1401"/>
      <c r="E16" s="1401"/>
    </row>
    <row r="17" spans="1:5" s="117" customFormat="1" ht="30" customHeight="1">
      <c r="A17" s="1401" t="s">
        <v>224</v>
      </c>
      <c r="B17" s="1401"/>
      <c r="C17" s="1401"/>
      <c r="D17" s="1401"/>
      <c r="E17" s="1401"/>
    </row>
    <row r="18" spans="1:5" s="117" customFormat="1" ht="30" customHeight="1">
      <c r="A18" s="1401" t="s">
        <v>225</v>
      </c>
      <c r="B18" s="1401"/>
      <c r="C18" s="1401"/>
      <c r="D18" s="1401"/>
      <c r="E18" s="1401"/>
    </row>
    <row r="19" s="117" customFormat="1" ht="34.5" customHeight="1"/>
    <row r="20" s="117" customFormat="1" ht="34.5" customHeight="1"/>
    <row r="21" s="117" customFormat="1" ht="34.5" customHeight="1"/>
    <row r="22" s="117" customFormat="1" ht="34.5" customHeight="1"/>
    <row r="23" s="117" customFormat="1" ht="34.5" customHeight="1"/>
    <row r="24" s="117" customFormat="1" ht="34.5" customHeight="1"/>
  </sheetData>
  <sheetProtection/>
  <mergeCells count="8">
    <mergeCell ref="A17:E17"/>
    <mergeCell ref="A18:E18"/>
    <mergeCell ref="A1:E1"/>
    <mergeCell ref="A3:A4"/>
    <mergeCell ref="B3:B4"/>
    <mergeCell ref="C3:E3"/>
    <mergeCell ref="A14:E15"/>
    <mergeCell ref="A16:E1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2017-04-11T10:06:42Z</dcterms:created>
  <dcterms:modified xsi:type="dcterms:W3CDTF">2022-11-22T02:54:11Z</dcterms:modified>
  <cp:category/>
  <cp:version/>
  <cp:contentType/>
  <cp:contentStatus/>
</cp:coreProperties>
</file>