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chartsheets/sheet13.xml" ContentType="application/vnd.openxmlformats-officedocument.spreadsheetml.chartsheet+xml"/>
  <Override PartName="/xl/worksheets/sheet14.xml" ContentType="application/vnd.openxmlformats-officedocument.spreadsheetml.worksheet+xml"/>
  <Override PartName="/xl/chartsheets/sheet14.xml" ContentType="application/vnd.openxmlformats-officedocument.spreadsheetml.chartsheet+xml"/>
  <Override PartName="/xl/worksheets/sheet15.xml" ContentType="application/vnd.openxmlformats-officedocument.spreadsheetml.worksheet+xml"/>
  <Override PartName="/xl/chartsheets/sheet15.xml" ContentType="application/vnd.openxmlformats-officedocument.spreadsheetml.chartsheet+xml"/>
  <Override PartName="/xl/worksheets/sheet16.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worksheets/sheet21.xml" ContentType="application/vnd.openxmlformats-officedocument.spreadsheetml.worksheet+xml"/>
  <Override PartName="/xl/chartsheets/sheet21.xml" ContentType="application/vnd.openxmlformats-officedocument.spreadsheetml.chartsheet+xml"/>
  <Override PartName="/xl/worksheets/sheet22.xml" ContentType="application/vnd.openxmlformats-officedocument.spreadsheetml.worksheet+xml"/>
  <Override PartName="/xl/chartsheets/sheet22.xml" ContentType="application/vnd.openxmlformats-officedocument.spreadsheetml.chartsheet+xml"/>
  <Override PartName="/xl/worksheets/sheet23.xml" ContentType="application/vnd.openxmlformats-officedocument.spreadsheetml.worksheet+xml"/>
  <Override PartName="/xl/chartsheets/sheet23.xml" ContentType="application/vnd.openxmlformats-officedocument.spreadsheetml.chartsheet+xml"/>
  <Override PartName="/xl/worksheets/sheet24.xml" ContentType="application/vnd.openxmlformats-officedocument.spreadsheetml.worksheet+xml"/>
  <Override PartName="/xl/chartsheets/sheet24.xml" ContentType="application/vnd.openxmlformats-officedocument.spreadsheetml.chartsheet+xml"/>
  <Override PartName="/xl/worksheets/sheet25.xml" ContentType="application/vnd.openxmlformats-officedocument.spreadsheetml.worksheet+xml"/>
  <Override PartName="/xl/chartsheets/sheet25.xml" ContentType="application/vnd.openxmlformats-officedocument.spreadsheetml.chartsheet+xml"/>
  <Override PartName="/xl/worksheets/sheet26.xml" ContentType="application/vnd.openxmlformats-officedocument.spreadsheetml.worksheet+xml"/>
  <Override PartName="/xl/chartsheets/sheet26.xml" ContentType="application/vnd.openxmlformats-officedocument.spreadsheetml.chartsheet+xml"/>
  <Override PartName="/xl/worksheets/sheet27.xml" ContentType="application/vnd.openxmlformats-officedocument.spreadsheetml.worksheet+xml"/>
  <Override PartName="/xl/chartsheets/sheet27.xml" ContentType="application/vnd.openxmlformats-officedocument.spreadsheetml.chartsheet+xml"/>
  <Override PartName="/xl/worksheets/sheet28.xml" ContentType="application/vnd.openxmlformats-officedocument.spreadsheetml.worksheet+xml"/>
  <Override PartName="/xl/chartsheets/sheet28.xml" ContentType="application/vnd.openxmlformats-officedocument.spreadsheetml.chartsheet+xml"/>
  <Override PartName="/xl/worksheets/sheet29.xml" ContentType="application/vnd.openxmlformats-officedocument.spreadsheetml.worksheet+xml"/>
  <Override PartName="/xl/chartsheets/sheet29.xml" ContentType="application/vnd.openxmlformats-officedocument.spreadsheetml.chartsheet+xml"/>
  <Override PartName="/xl/worksheets/sheet30.xml" ContentType="application/vnd.openxmlformats-officedocument.spreadsheetml.worksheet+xml"/>
  <Override PartName="/xl/chartsheets/sheet30.xml" ContentType="application/vnd.openxmlformats-officedocument.spreadsheetml.chartsheet+xml"/>
  <Override PartName="/xl/worksheets/sheet31.xml" ContentType="application/vnd.openxmlformats-officedocument.spreadsheetml.work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34.xml" ContentType="application/vnd.openxmlformats-officedocument.spreadsheetml.worksheet+xml"/>
  <Override PartName="/xl/chartsheets/sheet34.xml" ContentType="application/vnd.openxmlformats-officedocument.spreadsheetml.chartsheet+xml"/>
  <Override PartName="/xl/worksheets/sheet35.xml" ContentType="application/vnd.openxmlformats-officedocument.spreadsheetml.worksheet+xml"/>
  <Override PartName="/xl/chartsheets/sheet35.xml" ContentType="application/vnd.openxmlformats-officedocument.spreadsheetml.chartsheet+xml"/>
  <Override PartName="/xl/worksheets/sheet36.xml" ContentType="application/vnd.openxmlformats-officedocument.spreadsheetml.worksheet+xml"/>
  <Override PartName="/xl/chartsheets/sheet36.xml" ContentType="application/vnd.openxmlformats-officedocument.spreadsheetml.chartsheet+xml"/>
  <Override PartName="/xl/worksheets/sheet37.xml" ContentType="application/vnd.openxmlformats-officedocument.spreadsheetml.worksheet+xml"/>
  <Override PartName="/xl/chartsheets/sheet37.xml" ContentType="application/vnd.openxmlformats-officedocument.spreadsheetml.chartsheet+xml"/>
  <Override PartName="/xl/worksheets/sheet38.xml" ContentType="application/vnd.openxmlformats-officedocument.spreadsheetml.worksheet+xml"/>
  <Override PartName="/xl/chartsheets/sheet38.xml" ContentType="application/vnd.openxmlformats-officedocument.spreadsheetml.chartsheet+xml"/>
  <Override PartName="/xl/worksheets/sheet39.xml" ContentType="application/vnd.openxmlformats-officedocument.spreadsheetml.worksheet+xml"/>
  <Override PartName="/xl/chartsheets/sheet39.xml" ContentType="application/vnd.openxmlformats-officedocument.spreadsheetml.chartsheet+xml"/>
  <Override PartName="/xl/worksheets/sheet40.xml" ContentType="application/vnd.openxmlformats-officedocument.spreadsheetml.worksheet+xml"/>
  <Override PartName="/xl/chartsheets/sheet40.xml" ContentType="application/vnd.openxmlformats-officedocument.spreadsheetml.chartsheet+xml"/>
  <Override PartName="/xl/worksheets/sheet41.xml" ContentType="application/vnd.openxmlformats-officedocument.spreadsheetml.worksheet+xml"/>
  <Override PartName="/xl/chartsheets/sheet41.xml" ContentType="application/vnd.openxmlformats-officedocument.spreadsheetml.chartsheet+xml"/>
  <Override PartName="/xl/worksheets/sheet42.xml" ContentType="application/vnd.openxmlformats-officedocument.spreadsheetml.worksheet+xml"/>
  <Override PartName="/xl/chartsheets/sheet42.xml" ContentType="application/vnd.openxmlformats-officedocument.spreadsheetml.chartsheet+xml"/>
  <Override PartName="/xl/worksheets/sheet43.xml" ContentType="application/vnd.openxmlformats-officedocument.spreadsheetml.worksheet+xml"/>
  <Override PartName="/xl/chartsheets/sheet43.xml" ContentType="application/vnd.openxmlformats-officedocument.spreadsheetml.chart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1000_企画課\所属共用フォルダ\02_企画\01_調査研究・政策立案\01_調査研究\06_人口推計\04_R6\★ＨＰ公表用データ\"/>
    </mc:Choice>
  </mc:AlternateContent>
  <bookViews>
    <workbookView xWindow="35325" yWindow="-16320" windowWidth="29040" windowHeight="15990" tabRatio="841"/>
  </bookViews>
  <sheets>
    <sheet name="表紙・概要" sheetId="21" r:id="rId1"/>
    <sheet name="総人口" sheetId="23" r:id="rId2"/>
    <sheet name="＜表＞総人口" sheetId="151" r:id="rId3"/>
    <sheet name="総人口 (地区別)" sheetId="222" r:id="rId4"/>
    <sheet name="＜表＞総人口 (地区別)" sheetId="246" r:id="rId5"/>
    <sheet name="総人口増減" sheetId="68" r:id="rId6"/>
    <sheet name="＜表＞総人口増減" sheetId="153" r:id="rId7"/>
    <sheet name="総人口増減 (地区別)" sheetId="223" r:id="rId8"/>
    <sheet name="＜表＞総人口増減 (地区別)" sheetId="247" r:id="rId9"/>
    <sheet name="社会増減" sheetId="59" r:id="rId10"/>
    <sheet name="＜表＞社会増減" sheetId="154" r:id="rId11"/>
    <sheet name="社会増減 (地区別)" sheetId="224" r:id="rId12"/>
    <sheet name="＜表＞社会増減 (地区別)" sheetId="248" r:id="rId13"/>
    <sheet name="自然増減" sheetId="53" r:id="rId14"/>
    <sheet name="＜表＞自然増減" sheetId="155" r:id="rId15"/>
    <sheet name="自然増減 (地区別)" sheetId="225" r:id="rId16"/>
    <sheet name="＜表＞自然増減 (地区別)" sheetId="249" r:id="rId17"/>
    <sheet name="出生数" sheetId="55" r:id="rId18"/>
    <sheet name="＜表＞出生数" sheetId="156" r:id="rId19"/>
    <sheet name="出生数 (地区別)" sheetId="226" r:id="rId20"/>
    <sheet name="＜表＞出生数 (地区別)" sheetId="250" r:id="rId21"/>
    <sheet name="死者数" sheetId="57" r:id="rId22"/>
    <sheet name="＜表＞死者数" sheetId="158" r:id="rId23"/>
    <sheet name="死者数 (地区別)" sheetId="228" r:id="rId24"/>
    <sheet name="＜表＞死者数 (地区別)" sheetId="252" r:id="rId25"/>
    <sheet name="男性人口" sheetId="25" r:id="rId26"/>
    <sheet name="＜表＞男性人口" sheetId="159" r:id="rId27"/>
    <sheet name="男性人口 (地区別)" sheetId="229" r:id="rId28"/>
    <sheet name="＜表＞男性人口 (地区別)" sheetId="253" r:id="rId29"/>
    <sheet name="女性人口" sheetId="27" r:id="rId30"/>
    <sheet name="＜表＞女性人口" sheetId="160" r:id="rId31"/>
    <sheet name="女性人口 (地区別)" sheetId="231" r:id="rId32"/>
    <sheet name="＜表＞女性人口 (地区別)" sheetId="254" r:id="rId33"/>
    <sheet name="総人口（男女別）" sheetId="239" r:id="rId34"/>
    <sheet name="＜表＞総人口（男女別）" sheetId="184" r:id="rId35"/>
    <sheet name="総人口（男女別）_構成比" sheetId="240" r:id="rId36"/>
    <sheet name="＜表＞総人口（男女別）_構成比" sheetId="185" r:id="rId37"/>
    <sheet name="日本人人口" sheetId="29" state="hidden" r:id="rId38"/>
    <sheet name="＜表＞日本人人口" sheetId="161" state="hidden" r:id="rId39"/>
    <sheet name="外国人人口" sheetId="31" state="hidden" r:id="rId40"/>
    <sheet name="＜表＞外国人人口" sheetId="162" state="hidden" r:id="rId41"/>
    <sheet name="総人口（国籍別）" sheetId="241" state="hidden" r:id="rId42"/>
    <sheet name="＜表＞総人口（国籍別）" sheetId="186" state="hidden" r:id="rId43"/>
    <sheet name="総人口（国籍別）_構成比" sheetId="242" state="hidden" r:id="rId44"/>
    <sheet name="＜表＞総人口（国籍別）_構成比" sheetId="187" state="hidden" r:id="rId45"/>
    <sheet name="年少人口" sheetId="33" r:id="rId46"/>
    <sheet name="＜表＞年少人口" sheetId="167" r:id="rId47"/>
    <sheet name="年少人口 (地区別)" sheetId="234" r:id="rId48"/>
    <sheet name="＜表＞年少人口 (地区別)" sheetId="255" r:id="rId49"/>
    <sheet name="年少人口比率" sheetId="35" r:id="rId50"/>
    <sheet name="＜表＞年少人口比率" sheetId="168" r:id="rId51"/>
    <sheet name="年少人口比率 (地区別)" sheetId="235" r:id="rId52"/>
    <sheet name="＜表＞年少人口比率 (地区別)" sheetId="256" r:id="rId53"/>
    <sheet name="生産年齢人口" sheetId="43" r:id="rId54"/>
    <sheet name="＜表＞生産年齢人口" sheetId="172" r:id="rId55"/>
    <sheet name="生産年齢人口 (地区別)" sheetId="236" r:id="rId56"/>
    <sheet name="＜表＞生産年齢人口 (地区別)" sheetId="257" r:id="rId57"/>
    <sheet name="生産年齢人口比率" sheetId="45" r:id="rId58"/>
    <sheet name="＜表＞生産年齢人口比率" sheetId="173" r:id="rId59"/>
    <sheet name="生産年齢人口比率 (地区別)" sheetId="259" r:id="rId60"/>
    <sheet name="＜表＞生産年齢人口比率 (地区別)" sheetId="258" r:id="rId61"/>
    <sheet name="老年人口" sheetId="47" r:id="rId62"/>
    <sheet name="＜表＞老年人口" sheetId="174" r:id="rId63"/>
    <sheet name="老年人口 (地区別)" sheetId="260" r:id="rId64"/>
    <sheet name="＜表＞老年人口 (地区別)" sheetId="261" r:id="rId65"/>
    <sheet name="老年人口比率(高齢化率)" sheetId="49" r:id="rId66"/>
    <sheet name="＜表＞老年人口比率(高齢化率)" sheetId="175" r:id="rId67"/>
    <sheet name="老年人口比率(高齢化率) (地区別)" sheetId="262" r:id="rId68"/>
    <sheet name="＜表＞老年人口比率(高齢化率) (地区別)" sheetId="263" r:id="rId69"/>
    <sheet name="総人口（年齢３区分別）" sheetId="237" r:id="rId70"/>
    <sheet name="＜表＞総人口（年齢３区分別）" sheetId="188" r:id="rId71"/>
    <sheet name="総人口（年齢３区分別）_構成比 " sheetId="243" r:id="rId72"/>
    <sheet name="＜表＞総人口（年齢３区分別）_構成比" sheetId="189" r:id="rId73"/>
    <sheet name="総人口（世代別）" sheetId="181" r:id="rId74"/>
    <sheet name="＜表＞総人口（世代別）" sheetId="190" r:id="rId75"/>
    <sheet name="総人口（世代別）_構成比" sheetId="244" r:id="rId76"/>
    <sheet name="＜表＞総人口（世代別）_構成比" sheetId="191" r:id="rId77"/>
    <sheet name="世帯数" sheetId="129" state="hidden" r:id="rId78"/>
    <sheet name="＜表＞世帯数" sheetId="178" state="hidden" r:id="rId79"/>
    <sheet name="世帯数_単独世帯" sheetId="132" state="hidden" r:id="rId80"/>
    <sheet name="＜表＞世帯数_単独世帯" sheetId="179" state="hidden" r:id="rId81"/>
    <sheet name="世帯あたり人員" sheetId="148" state="hidden" r:id="rId82"/>
    <sheet name="＜表＞世帯あたり人員" sheetId="180" state="hidden" r:id="rId83"/>
    <sheet name="世帯（家族類型別）" sheetId="238" state="hidden" r:id="rId84"/>
    <sheet name="＜表＞世帯（家族類型別）" sheetId="192" state="hidden" r:id="rId85"/>
    <sheet name="世帯（家族類型別）_構成比" sheetId="245" state="hidden" r:id="rId86"/>
    <sheet name="＜表＞世帯（家族類型別）_構成比" sheetId="193" state="hidden" r:id="rId87"/>
    <sheet name="総括表(地区)" sheetId="221" state="hidden" r:id="rId88"/>
    <sheet name="総括表" sheetId="60" state="hidden" r:id="rId89"/>
  </sheets>
  <definedNames>
    <definedName name="_Regression_Int" localSheetId="88" hidden="1">1</definedName>
    <definedName name="_Regression_Int" localSheetId="87" hidden="1">1</definedName>
    <definedName name="_xlnm.Print_Area" localSheetId="0">表紙・概要!$A$1:$K$93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9" i="221" l="1"/>
  <c r="H172" i="221"/>
  <c r="I176" i="221"/>
  <c r="I187" i="221"/>
  <c r="I184" i="221"/>
  <c r="I185" i="221"/>
  <c r="I186" i="221"/>
  <c r="H186" i="221"/>
  <c r="H185" i="221"/>
  <c r="H184" i="221"/>
  <c r="BC201" i="221" l="1"/>
  <c r="BB201" i="221"/>
  <c r="BA201" i="221"/>
  <c r="AZ201" i="221"/>
  <c r="AY201" i="221"/>
  <c r="AX201" i="221"/>
  <c r="AW201" i="221"/>
  <c r="AV201" i="221"/>
  <c r="AU201" i="221"/>
  <c r="AT201" i="221"/>
  <c r="AS201" i="221"/>
  <c r="AR201" i="221"/>
  <c r="AQ201" i="221"/>
  <c r="AP201" i="221"/>
  <c r="AO201" i="221"/>
  <c r="AN201" i="221"/>
  <c r="AM201" i="221"/>
  <c r="AL201" i="221"/>
  <c r="AK201" i="221"/>
  <c r="AJ201" i="221"/>
  <c r="AI201" i="221"/>
  <c r="AH201" i="221"/>
  <c r="AG201" i="221"/>
  <c r="AF201" i="221"/>
  <c r="AE201" i="221"/>
  <c r="AD201" i="221"/>
  <c r="AC201" i="221"/>
  <c r="AB201" i="221"/>
  <c r="AA201" i="221"/>
  <c r="Z201" i="221"/>
  <c r="Y201" i="221"/>
  <c r="X201" i="221"/>
  <c r="W201" i="221"/>
  <c r="V201" i="221"/>
  <c r="U201" i="221"/>
  <c r="T201" i="221"/>
  <c r="S201" i="221"/>
  <c r="R201" i="221"/>
  <c r="Q201" i="221"/>
  <c r="P201" i="221"/>
  <c r="O201" i="221"/>
  <c r="N201" i="221"/>
  <c r="M201" i="221"/>
  <c r="L201" i="221"/>
  <c r="K201" i="221"/>
  <c r="J201" i="221"/>
  <c r="K194" i="221"/>
  <c r="L194" i="221"/>
  <c r="M194" i="221"/>
  <c r="N194" i="221"/>
  <c r="O194" i="221"/>
  <c r="P194" i="221"/>
  <c r="Q194" i="221"/>
  <c r="R194" i="221"/>
  <c r="S194" i="221"/>
  <c r="T194" i="221"/>
  <c r="U194" i="221"/>
  <c r="V194" i="221"/>
  <c r="W194" i="221"/>
  <c r="X194" i="221"/>
  <c r="Y194" i="221"/>
  <c r="Z194" i="221"/>
  <c r="AA194" i="221"/>
  <c r="AB194" i="221"/>
  <c r="AC194" i="221"/>
  <c r="AD194" i="221"/>
  <c r="AE194" i="221"/>
  <c r="AF194" i="221"/>
  <c r="AG194" i="221"/>
  <c r="AH194" i="221"/>
  <c r="AI194" i="221"/>
  <c r="AJ194" i="221"/>
  <c r="AK194" i="221"/>
  <c r="AL194" i="221"/>
  <c r="AM194" i="221"/>
  <c r="AN194" i="221"/>
  <c r="AO194" i="221"/>
  <c r="AP194" i="221"/>
  <c r="AQ194" i="221"/>
  <c r="AR194" i="221"/>
  <c r="AS194" i="221"/>
  <c r="AT194" i="221"/>
  <c r="AU194" i="221"/>
  <c r="AV194" i="221"/>
  <c r="AW194" i="221"/>
  <c r="AX194" i="221"/>
  <c r="AY194" i="221"/>
  <c r="AZ194" i="221"/>
  <c r="BA194" i="221"/>
  <c r="BB194" i="221"/>
  <c r="BC194" i="221"/>
  <c r="J194" i="221"/>
  <c r="K187" i="221"/>
  <c r="L187" i="221"/>
  <c r="M187" i="221"/>
  <c r="N187" i="221"/>
  <c r="O187" i="221"/>
  <c r="P187" i="221"/>
  <c r="Q187" i="221"/>
  <c r="R187" i="221"/>
  <c r="S187" i="221"/>
  <c r="T187" i="221"/>
  <c r="U187" i="221"/>
  <c r="V187" i="221"/>
  <c r="W187" i="221"/>
  <c r="X187" i="221"/>
  <c r="Y187" i="221"/>
  <c r="Z187" i="221"/>
  <c r="AA187" i="221"/>
  <c r="AB187" i="221"/>
  <c r="AC187" i="221"/>
  <c r="AD187" i="221"/>
  <c r="AE187" i="221"/>
  <c r="AF187" i="221"/>
  <c r="AG187" i="221"/>
  <c r="AH187" i="221"/>
  <c r="AI187" i="221"/>
  <c r="AJ187" i="221"/>
  <c r="AK187" i="221"/>
  <c r="AL187" i="221"/>
  <c r="AM187" i="221"/>
  <c r="AN187" i="221"/>
  <c r="AO187" i="221"/>
  <c r="AP187" i="221"/>
  <c r="AQ187" i="221"/>
  <c r="AR187" i="221"/>
  <c r="AS187" i="221"/>
  <c r="AT187" i="221"/>
  <c r="AU187" i="221"/>
  <c r="AV187" i="221"/>
  <c r="AW187" i="221"/>
  <c r="AX187" i="221"/>
  <c r="AY187" i="221"/>
  <c r="AZ187" i="221"/>
  <c r="BA187" i="221"/>
  <c r="BB187" i="221"/>
  <c r="BC187" i="221"/>
  <c r="J187" i="221"/>
  <c r="J206" i="221"/>
  <c r="K206" i="221"/>
  <c r="L206" i="221"/>
  <c r="M206" i="221"/>
  <c r="J207" i="221"/>
  <c r="K207" i="221"/>
  <c r="L207" i="221"/>
  <c r="M207" i="221"/>
  <c r="J208" i="221"/>
  <c r="K208" i="221"/>
  <c r="L208" i="221"/>
  <c r="M208" i="221"/>
  <c r="J209" i="221"/>
  <c r="K209" i="221"/>
  <c r="L209" i="221"/>
  <c r="M209" i="221"/>
  <c r="E206" i="221"/>
  <c r="F206" i="221"/>
  <c r="G206" i="221"/>
  <c r="H206" i="221"/>
  <c r="I206" i="221"/>
  <c r="E207" i="221"/>
  <c r="F207" i="221"/>
  <c r="G207" i="221"/>
  <c r="H207" i="221"/>
  <c r="I207" i="221"/>
  <c r="E208" i="221"/>
  <c r="F208" i="221"/>
  <c r="G208" i="221"/>
  <c r="H208" i="221"/>
  <c r="I208" i="221"/>
  <c r="E209" i="221"/>
  <c r="F209" i="221"/>
  <c r="G209" i="221"/>
  <c r="H209" i="221"/>
  <c r="I209" i="221"/>
  <c r="D207" i="221"/>
  <c r="D208" i="221"/>
  <c r="D209" i="221"/>
  <c r="D206" i="221"/>
  <c r="J176" i="221" l="1"/>
  <c r="K176" i="221"/>
  <c r="L176" i="221"/>
  <c r="M176" i="221"/>
  <c r="N176" i="221"/>
  <c r="O176" i="221"/>
  <c r="P176" i="221"/>
  <c r="Q176" i="221"/>
  <c r="R176" i="221"/>
  <c r="S176" i="221"/>
  <c r="T176" i="221"/>
  <c r="U176" i="221"/>
  <c r="V176" i="221"/>
  <c r="W176" i="221"/>
  <c r="X176" i="221"/>
  <c r="Y176" i="221"/>
  <c r="Z176" i="221"/>
  <c r="AA176" i="221"/>
  <c r="AB176" i="221"/>
  <c r="AC176" i="221"/>
  <c r="AD176" i="221"/>
  <c r="AE176" i="221"/>
  <c r="AF176" i="221"/>
  <c r="AG176" i="221"/>
  <c r="AH176" i="221"/>
  <c r="AI176" i="221"/>
  <c r="AJ176" i="221"/>
  <c r="AK176" i="221"/>
  <c r="AL176" i="221"/>
  <c r="AM176" i="221"/>
  <c r="AN176" i="221"/>
  <c r="AO176" i="221"/>
  <c r="AP176" i="221"/>
  <c r="AQ176" i="221"/>
  <c r="AR176" i="221"/>
  <c r="AS176" i="221"/>
  <c r="AT176" i="221"/>
  <c r="AU176" i="221"/>
  <c r="AV176" i="221"/>
  <c r="AW176" i="221"/>
  <c r="AX176" i="221"/>
  <c r="AY176" i="221"/>
  <c r="AZ176" i="221"/>
  <c r="BA176" i="221"/>
  <c r="BB176" i="221"/>
  <c r="BC176" i="221"/>
  <c r="J177" i="221"/>
  <c r="K177" i="221"/>
  <c r="L177" i="221"/>
  <c r="M177" i="221"/>
  <c r="N177" i="221"/>
  <c r="O177" i="221"/>
  <c r="P177" i="221"/>
  <c r="Q177" i="221"/>
  <c r="R177" i="221"/>
  <c r="S177" i="221"/>
  <c r="T177" i="221"/>
  <c r="U177" i="221"/>
  <c r="V177" i="221"/>
  <c r="W177" i="221"/>
  <c r="X177" i="221"/>
  <c r="Y177" i="221"/>
  <c r="Z177" i="221"/>
  <c r="AA177" i="221"/>
  <c r="AB177" i="221"/>
  <c r="AC177" i="221"/>
  <c r="AD177" i="221"/>
  <c r="AE177" i="221"/>
  <c r="AF177" i="221"/>
  <c r="AG177" i="221"/>
  <c r="AH177" i="221"/>
  <c r="AI177" i="221"/>
  <c r="AJ177" i="221"/>
  <c r="AK177" i="221"/>
  <c r="AL177" i="221"/>
  <c r="AM177" i="221"/>
  <c r="AN177" i="221"/>
  <c r="AO177" i="221"/>
  <c r="AP177" i="221"/>
  <c r="AQ177" i="221"/>
  <c r="AR177" i="221"/>
  <c r="AS177" i="221"/>
  <c r="AT177" i="221"/>
  <c r="AU177" i="221"/>
  <c r="AV177" i="221"/>
  <c r="AW177" i="221"/>
  <c r="AX177" i="221"/>
  <c r="AY177" i="221"/>
  <c r="AZ177" i="221"/>
  <c r="BA177" i="221"/>
  <c r="BB177" i="221"/>
  <c r="BC177" i="221"/>
  <c r="J178" i="221"/>
  <c r="K178" i="221"/>
  <c r="L178" i="221"/>
  <c r="M178" i="221"/>
  <c r="N178" i="221"/>
  <c r="O178" i="221"/>
  <c r="P178" i="221"/>
  <c r="Q178" i="221"/>
  <c r="R178" i="221"/>
  <c r="S178" i="221"/>
  <c r="T178" i="221"/>
  <c r="U178" i="221"/>
  <c r="V178" i="221"/>
  <c r="W178" i="221"/>
  <c r="X178" i="221"/>
  <c r="Y178" i="221"/>
  <c r="Z178" i="221"/>
  <c r="AA178" i="221"/>
  <c r="AB178" i="221"/>
  <c r="AC178" i="221"/>
  <c r="AD178" i="221"/>
  <c r="AE178" i="221"/>
  <c r="AF178" i="221"/>
  <c r="AG178" i="221"/>
  <c r="AH178" i="221"/>
  <c r="AI178" i="221"/>
  <c r="AJ178" i="221"/>
  <c r="AK178" i="221"/>
  <c r="AL178" i="221"/>
  <c r="AM178" i="221"/>
  <c r="AN178" i="221"/>
  <c r="AO178" i="221"/>
  <c r="AP178" i="221"/>
  <c r="AQ178" i="221"/>
  <c r="AR178" i="221"/>
  <c r="AS178" i="221"/>
  <c r="AT178" i="221"/>
  <c r="AU178" i="221"/>
  <c r="AV178" i="221"/>
  <c r="AW178" i="221"/>
  <c r="AX178" i="221"/>
  <c r="AY178" i="221"/>
  <c r="AZ178" i="221"/>
  <c r="BA178" i="221"/>
  <c r="BB178" i="221"/>
  <c r="BC178" i="221"/>
  <c r="J179" i="221"/>
  <c r="K179" i="221"/>
  <c r="L179" i="221"/>
  <c r="M179" i="221"/>
  <c r="N179" i="221"/>
  <c r="O179" i="221"/>
  <c r="P179" i="221"/>
  <c r="Q179" i="221"/>
  <c r="R179" i="221"/>
  <c r="S179" i="221"/>
  <c r="T179" i="221"/>
  <c r="U179" i="221"/>
  <c r="V179" i="221"/>
  <c r="W179" i="221"/>
  <c r="X179" i="221"/>
  <c r="Y179" i="221"/>
  <c r="Z179" i="221"/>
  <c r="AA179" i="221"/>
  <c r="AB179" i="221"/>
  <c r="AC179" i="221"/>
  <c r="AD179" i="221"/>
  <c r="AE179" i="221"/>
  <c r="AF179" i="221"/>
  <c r="AG179" i="221"/>
  <c r="AH179" i="221"/>
  <c r="AI179" i="221"/>
  <c r="AJ179" i="221"/>
  <c r="AK179" i="221"/>
  <c r="AL179" i="221"/>
  <c r="AM179" i="221"/>
  <c r="AN179" i="221"/>
  <c r="AO179" i="221"/>
  <c r="AP179" i="221"/>
  <c r="AQ179" i="221"/>
  <c r="AR179" i="221"/>
  <c r="AS179" i="221"/>
  <c r="AT179" i="221"/>
  <c r="AU179" i="221"/>
  <c r="AV179" i="221"/>
  <c r="AW179" i="221"/>
  <c r="AX179" i="221"/>
  <c r="AY179" i="221"/>
  <c r="AZ179" i="221"/>
  <c r="BA179" i="221"/>
  <c r="BB179" i="221"/>
  <c r="BC179" i="221"/>
  <c r="K172" i="221"/>
  <c r="L172" i="221"/>
  <c r="M172" i="221"/>
  <c r="N172" i="221"/>
  <c r="O172" i="221"/>
  <c r="P172" i="221"/>
  <c r="Q172" i="221"/>
  <c r="R172" i="221"/>
  <c r="S172" i="221"/>
  <c r="T172" i="221"/>
  <c r="U172" i="221"/>
  <c r="V172" i="221"/>
  <c r="W172" i="221"/>
  <c r="X172" i="221"/>
  <c r="Y172" i="221"/>
  <c r="Z172" i="221"/>
  <c r="AA172" i="221"/>
  <c r="AB172" i="221"/>
  <c r="AC172" i="221"/>
  <c r="AD172" i="221"/>
  <c r="AE172" i="221"/>
  <c r="AF172" i="221"/>
  <c r="AG172" i="221"/>
  <c r="AH172" i="221"/>
  <c r="AI172" i="221"/>
  <c r="AJ172" i="221"/>
  <c r="AK172" i="221"/>
  <c r="AL172" i="221"/>
  <c r="AM172" i="221"/>
  <c r="AN172" i="221"/>
  <c r="AO172" i="221"/>
  <c r="AP172" i="221"/>
  <c r="AQ172" i="221"/>
  <c r="AR172" i="221"/>
  <c r="AS172" i="221"/>
  <c r="AT172" i="221"/>
  <c r="AU172" i="221"/>
  <c r="AV172" i="221"/>
  <c r="AW172" i="221"/>
  <c r="AX172" i="221"/>
  <c r="AY172" i="221"/>
  <c r="AZ172" i="221"/>
  <c r="BA172" i="221"/>
  <c r="BB172" i="221"/>
  <c r="BC172" i="221"/>
  <c r="J172" i="221"/>
  <c r="F3" i="252"/>
  <c r="F4" i="252"/>
  <c r="F5" i="252"/>
  <c r="F6" i="252"/>
  <c r="D179" i="60"/>
  <c r="C179" i="60"/>
  <c r="H179" i="60"/>
  <c r="I179" i="60"/>
  <c r="H176" i="221"/>
  <c r="H177" i="221"/>
  <c r="H178" i="221"/>
  <c r="H187" i="221"/>
  <c r="I177" i="221" l="1"/>
  <c r="I178" i="221"/>
  <c r="I172" i="221"/>
  <c r="I179" i="221" s="1"/>
  <c r="C413" i="221" l="1"/>
  <c r="C416" i="221" s="1"/>
  <c r="C412" i="221"/>
  <c r="C411" i="221"/>
  <c r="C409" i="221"/>
  <c r="K3" i="154"/>
  <c r="B6" i="154"/>
  <c r="C415" i="221" l="1"/>
  <c r="C417" i="221"/>
  <c r="E179" i="60"/>
  <c r="F179" i="60"/>
  <c r="G179" i="60"/>
  <c r="D348" i="60" l="1"/>
  <c r="E348" i="60"/>
  <c r="F348" i="60"/>
  <c r="G348" i="60"/>
  <c r="H348" i="60"/>
  <c r="I348" i="60"/>
  <c r="J348" i="60"/>
  <c r="K348" i="60"/>
  <c r="L348" i="60"/>
  <c r="M348" i="60"/>
  <c r="N348" i="60"/>
  <c r="O348" i="60"/>
  <c r="P348" i="60"/>
  <c r="Q348" i="60"/>
  <c r="R348" i="60"/>
  <c r="S348" i="60"/>
  <c r="T348" i="60"/>
  <c r="U348" i="60"/>
  <c r="V348" i="60"/>
  <c r="W348" i="60"/>
  <c r="X348" i="60"/>
  <c r="Y348" i="60"/>
  <c r="Z348" i="60"/>
  <c r="AA348" i="60"/>
  <c r="AB348" i="60"/>
  <c r="AC348" i="60"/>
  <c r="AD348" i="60"/>
  <c r="AE348" i="60"/>
  <c r="AF348" i="60"/>
  <c r="AG348" i="60"/>
  <c r="AH348" i="60"/>
  <c r="AI348" i="60"/>
  <c r="AJ348" i="60"/>
  <c r="AK348" i="60"/>
  <c r="AL348" i="60"/>
  <c r="AM348" i="60"/>
  <c r="AN348" i="60"/>
  <c r="AO348" i="60"/>
  <c r="AP348" i="60"/>
  <c r="AQ348" i="60"/>
  <c r="AR348" i="60"/>
  <c r="AS348" i="60"/>
  <c r="AT348" i="60"/>
  <c r="AU348" i="60"/>
  <c r="AV348" i="60"/>
  <c r="AW348" i="60"/>
  <c r="AX348" i="60"/>
  <c r="AY348" i="60"/>
  <c r="AZ348" i="60"/>
  <c r="BA348" i="60"/>
  <c r="BB348" i="60"/>
  <c r="BC348" i="60"/>
  <c r="C348" i="60"/>
  <c r="D358" i="60"/>
  <c r="E358" i="60"/>
  <c r="F358" i="60"/>
  <c r="G358" i="60"/>
  <c r="H358" i="60"/>
  <c r="I358" i="60"/>
  <c r="J358" i="60"/>
  <c r="K358" i="60"/>
  <c r="L358" i="60"/>
  <c r="M358" i="60"/>
  <c r="N358" i="60"/>
  <c r="O358" i="60"/>
  <c r="P358" i="60"/>
  <c r="Q358" i="60"/>
  <c r="R358" i="60"/>
  <c r="S358" i="60"/>
  <c r="T358" i="60"/>
  <c r="U358" i="60"/>
  <c r="V358" i="60"/>
  <c r="W358" i="60"/>
  <c r="X358" i="60"/>
  <c r="Y358" i="60"/>
  <c r="Z358" i="60"/>
  <c r="AA358" i="60"/>
  <c r="AB358" i="60"/>
  <c r="AC358" i="60"/>
  <c r="AD358" i="60"/>
  <c r="AE358" i="60"/>
  <c r="AF358" i="60"/>
  <c r="AG358" i="60"/>
  <c r="AH358" i="60"/>
  <c r="AI358" i="60"/>
  <c r="AJ358" i="60"/>
  <c r="AK358" i="60"/>
  <c r="AL358" i="60"/>
  <c r="AM358" i="60"/>
  <c r="AN358" i="60"/>
  <c r="AO358" i="60"/>
  <c r="AP358" i="60"/>
  <c r="AQ358" i="60"/>
  <c r="AR358" i="60"/>
  <c r="AS358" i="60"/>
  <c r="AT358" i="60"/>
  <c r="AU358" i="60"/>
  <c r="AV358" i="60"/>
  <c r="AW358" i="60"/>
  <c r="AX358" i="60"/>
  <c r="AY358" i="60"/>
  <c r="AZ358" i="60"/>
  <c r="BA358" i="60"/>
  <c r="BB358" i="60"/>
  <c r="BC358" i="60"/>
  <c r="D359" i="60"/>
  <c r="E359" i="60"/>
  <c r="F359" i="60"/>
  <c r="G359" i="60"/>
  <c r="H359" i="60"/>
  <c r="I359" i="60"/>
  <c r="J359" i="60"/>
  <c r="K359" i="60"/>
  <c r="L359" i="60"/>
  <c r="M359" i="60"/>
  <c r="N359" i="60"/>
  <c r="O359" i="60"/>
  <c r="P359" i="60"/>
  <c r="Q359" i="60"/>
  <c r="R359" i="60"/>
  <c r="S359" i="60"/>
  <c r="T359" i="60"/>
  <c r="U359" i="60"/>
  <c r="V359" i="60"/>
  <c r="W359" i="60"/>
  <c r="X359" i="60"/>
  <c r="Y359" i="60"/>
  <c r="Z359" i="60"/>
  <c r="AA359" i="60"/>
  <c r="AB359" i="60"/>
  <c r="AC359" i="60"/>
  <c r="AD359" i="60"/>
  <c r="AE359" i="60"/>
  <c r="AF359" i="60"/>
  <c r="AG359" i="60"/>
  <c r="AH359" i="60"/>
  <c r="AI359" i="60"/>
  <c r="AJ359" i="60"/>
  <c r="AK359" i="60"/>
  <c r="AL359" i="60"/>
  <c r="AM359" i="60"/>
  <c r="AN359" i="60"/>
  <c r="AO359" i="60"/>
  <c r="AP359" i="60"/>
  <c r="AQ359" i="60"/>
  <c r="AR359" i="60"/>
  <c r="AS359" i="60"/>
  <c r="AT359" i="60"/>
  <c r="AU359" i="60"/>
  <c r="AV359" i="60"/>
  <c r="AW359" i="60"/>
  <c r="AX359" i="60"/>
  <c r="AY359" i="60"/>
  <c r="AZ359" i="60"/>
  <c r="BA359" i="60"/>
  <c r="BB359" i="60"/>
  <c r="BC359" i="60"/>
  <c r="D360" i="60"/>
  <c r="E360" i="60"/>
  <c r="F360" i="60"/>
  <c r="G360" i="60"/>
  <c r="H360" i="60"/>
  <c r="I360" i="60"/>
  <c r="J360" i="60"/>
  <c r="K360" i="60"/>
  <c r="L360" i="60"/>
  <c r="M360" i="60"/>
  <c r="N360" i="60"/>
  <c r="O360" i="60"/>
  <c r="P360" i="60"/>
  <c r="Q360" i="60"/>
  <c r="R360" i="60"/>
  <c r="S360" i="60"/>
  <c r="T360" i="60"/>
  <c r="U360" i="60"/>
  <c r="V360" i="60"/>
  <c r="W360" i="60"/>
  <c r="X360" i="60"/>
  <c r="Y360" i="60"/>
  <c r="Z360" i="60"/>
  <c r="AA360" i="60"/>
  <c r="AB360" i="60"/>
  <c r="AC360" i="60"/>
  <c r="AD360" i="60"/>
  <c r="AE360" i="60"/>
  <c r="AF360" i="60"/>
  <c r="AG360" i="60"/>
  <c r="AH360" i="60"/>
  <c r="AI360" i="60"/>
  <c r="AJ360" i="60"/>
  <c r="AK360" i="60"/>
  <c r="AL360" i="60"/>
  <c r="AM360" i="60"/>
  <c r="AN360" i="60"/>
  <c r="AO360" i="60"/>
  <c r="AP360" i="60"/>
  <c r="AQ360" i="60"/>
  <c r="AR360" i="60"/>
  <c r="AS360" i="60"/>
  <c r="AT360" i="60"/>
  <c r="AU360" i="60"/>
  <c r="AV360" i="60"/>
  <c r="AW360" i="60"/>
  <c r="AX360" i="60"/>
  <c r="AY360" i="60"/>
  <c r="AZ360" i="60"/>
  <c r="BA360" i="60"/>
  <c r="BB360" i="60"/>
  <c r="BC360" i="60"/>
  <c r="U361" i="60"/>
  <c r="Y361" i="60"/>
  <c r="Z361" i="60"/>
  <c r="C359" i="60"/>
  <c r="C360" i="60"/>
  <c r="C361" i="60"/>
  <c r="C358" i="60"/>
  <c r="D342" i="60"/>
  <c r="F342" i="60"/>
  <c r="L342" i="60"/>
  <c r="N342" i="60"/>
  <c r="T342" i="60"/>
  <c r="V342" i="60"/>
  <c r="AB342" i="60"/>
  <c r="AD342" i="60"/>
  <c r="AJ342" i="60"/>
  <c r="AL342" i="60"/>
  <c r="AR342" i="60"/>
  <c r="AT342" i="60"/>
  <c r="AZ342" i="60"/>
  <c r="BB342" i="60"/>
  <c r="H343" i="60"/>
  <c r="J343" i="60"/>
  <c r="P343" i="60"/>
  <c r="R343" i="60"/>
  <c r="X343" i="60"/>
  <c r="Z343" i="60"/>
  <c r="AF343" i="60"/>
  <c r="AH343" i="60"/>
  <c r="AN343" i="60"/>
  <c r="AP343" i="60"/>
  <c r="AV343" i="60"/>
  <c r="AX343" i="60"/>
  <c r="K344" i="60"/>
  <c r="X344" i="60"/>
  <c r="AA344" i="60"/>
  <c r="J449" i="60"/>
  <c r="Z449" i="60"/>
  <c r="I442" i="60"/>
  <c r="Q442" i="60"/>
  <c r="U442" i="60"/>
  <c r="Y442" i="60"/>
  <c r="AG442" i="60"/>
  <c r="AU442" i="60"/>
  <c r="AU448" i="60" s="1"/>
  <c r="AW442" i="60"/>
  <c r="BC442" i="60"/>
  <c r="BC446" i="60" s="1"/>
  <c r="R432" i="60"/>
  <c r="R363" i="60" s="1"/>
  <c r="AN432" i="60"/>
  <c r="AN363" i="60" s="1"/>
  <c r="F433" i="60"/>
  <c r="F364" i="60" s="1"/>
  <c r="N433" i="60"/>
  <c r="N364" i="60" s="1"/>
  <c r="O433" i="60"/>
  <c r="O364" i="60" s="1"/>
  <c r="P433" i="60"/>
  <c r="P364" i="60" s="1"/>
  <c r="AF433" i="60"/>
  <c r="AF364" i="60" s="1"/>
  <c r="AL433" i="60"/>
  <c r="AL364" i="60" s="1"/>
  <c r="AT433" i="60"/>
  <c r="AT364" i="60" s="1"/>
  <c r="AU433" i="60"/>
  <c r="AU364" i="60" s="1"/>
  <c r="AV433" i="60"/>
  <c r="AV364" i="60" s="1"/>
  <c r="P434" i="60"/>
  <c r="P365" i="60" s="1"/>
  <c r="R434" i="60"/>
  <c r="R365" i="60" s="1"/>
  <c r="AP434" i="60"/>
  <c r="AP365" i="60" s="1"/>
  <c r="F435" i="60"/>
  <c r="F366" i="60" s="1"/>
  <c r="G435" i="60"/>
  <c r="G366" i="60" s="1"/>
  <c r="H435" i="60"/>
  <c r="H366" i="60" s="1"/>
  <c r="O435" i="60"/>
  <c r="O366" i="60" s="1"/>
  <c r="AD435" i="60"/>
  <c r="AD366" i="60" s="1"/>
  <c r="AE435" i="60"/>
  <c r="AE366" i="60" s="1"/>
  <c r="AL435" i="60"/>
  <c r="AL366" i="60" s="1"/>
  <c r="AM435" i="60"/>
  <c r="AM366" i="60" s="1"/>
  <c r="AN435" i="60"/>
  <c r="AN366" i="60" s="1"/>
  <c r="BC435" i="60"/>
  <c r="BC366" i="60" s="1"/>
  <c r="C433" i="60"/>
  <c r="C364" i="60" s="1"/>
  <c r="D430" i="60"/>
  <c r="D432" i="60" s="1"/>
  <c r="D363" i="60" s="1"/>
  <c r="E430" i="60"/>
  <c r="E432" i="60" s="1"/>
  <c r="E363" i="60" s="1"/>
  <c r="F430" i="60"/>
  <c r="G430" i="60"/>
  <c r="H430" i="60"/>
  <c r="H361" i="60" s="1"/>
  <c r="I430" i="60"/>
  <c r="I433" i="60" s="1"/>
  <c r="I364" i="60" s="1"/>
  <c r="J430" i="60"/>
  <c r="J442" i="60" s="1"/>
  <c r="J446" i="60" s="1"/>
  <c r="K430" i="60"/>
  <c r="K433" i="60" s="1"/>
  <c r="K364" i="60" s="1"/>
  <c r="L430" i="60"/>
  <c r="L434" i="60" s="1"/>
  <c r="L365" i="60" s="1"/>
  <c r="M430" i="60"/>
  <c r="M432" i="60" s="1"/>
  <c r="M363" i="60" s="1"/>
  <c r="N430" i="60"/>
  <c r="N435" i="60" s="1"/>
  <c r="N366" i="60" s="1"/>
  <c r="O430" i="60"/>
  <c r="P430" i="60"/>
  <c r="Q430" i="60"/>
  <c r="Q433" i="60" s="1"/>
  <c r="Q364" i="60" s="1"/>
  <c r="R430" i="60"/>
  <c r="R442" i="60" s="1"/>
  <c r="R448" i="60" s="1"/>
  <c r="S430" i="60"/>
  <c r="S435" i="60" s="1"/>
  <c r="S366" i="60" s="1"/>
  <c r="T430" i="60"/>
  <c r="T432" i="60" s="1"/>
  <c r="T363" i="60" s="1"/>
  <c r="U430" i="60"/>
  <c r="U432" i="60" s="1"/>
  <c r="U363" i="60" s="1"/>
  <c r="V430" i="60"/>
  <c r="V433" i="60" s="1"/>
  <c r="V364" i="60" s="1"/>
  <c r="W430" i="60"/>
  <c r="W435" i="60" s="1"/>
  <c r="W366" i="60" s="1"/>
  <c r="X430" i="60"/>
  <c r="X361" i="60" s="1"/>
  <c r="Y430" i="60"/>
  <c r="Y433" i="60" s="1"/>
  <c r="Y364" i="60" s="1"/>
  <c r="Z430" i="60"/>
  <c r="Z442" i="60" s="1"/>
  <c r="Z446" i="60" s="1"/>
  <c r="AA430" i="60"/>
  <c r="AA433" i="60" s="1"/>
  <c r="AA364" i="60" s="1"/>
  <c r="AB430" i="60"/>
  <c r="AB434" i="60" s="1"/>
  <c r="AB365" i="60" s="1"/>
  <c r="AC430" i="60"/>
  <c r="AC432" i="60" s="1"/>
  <c r="AC363" i="60" s="1"/>
  <c r="AD430" i="60"/>
  <c r="AD433" i="60" s="1"/>
  <c r="AD364" i="60" s="1"/>
  <c r="AE430" i="60"/>
  <c r="AE433" i="60" s="1"/>
  <c r="AE364" i="60" s="1"/>
  <c r="AF430" i="60"/>
  <c r="AF434" i="60" s="1"/>
  <c r="AF365" i="60" s="1"/>
  <c r="AG430" i="60"/>
  <c r="AG433" i="60" s="1"/>
  <c r="AG364" i="60" s="1"/>
  <c r="AH430" i="60"/>
  <c r="AH442" i="60" s="1"/>
  <c r="AH448" i="60" s="1"/>
  <c r="AI430" i="60"/>
  <c r="AI435" i="60" s="1"/>
  <c r="AI366" i="60" s="1"/>
  <c r="AJ430" i="60"/>
  <c r="AJ432" i="60" s="1"/>
  <c r="AJ363" i="60" s="1"/>
  <c r="AK430" i="60"/>
  <c r="AK432" i="60" s="1"/>
  <c r="AK363" i="60" s="1"/>
  <c r="AL430" i="60"/>
  <c r="AM430" i="60"/>
  <c r="AN430" i="60"/>
  <c r="AN361" i="60" s="1"/>
  <c r="AO430" i="60"/>
  <c r="AO433" i="60" s="1"/>
  <c r="AO364" i="60" s="1"/>
  <c r="AP430" i="60"/>
  <c r="AP442" i="60" s="1"/>
  <c r="AP449" i="60" s="1"/>
  <c r="AQ430" i="60"/>
  <c r="AQ361" i="60" s="1"/>
  <c r="AR430" i="60"/>
  <c r="AR434" i="60" s="1"/>
  <c r="AR365" i="60" s="1"/>
  <c r="AS430" i="60"/>
  <c r="AS432" i="60" s="1"/>
  <c r="AS363" i="60" s="1"/>
  <c r="AT430" i="60"/>
  <c r="AT435" i="60" s="1"/>
  <c r="AT366" i="60" s="1"/>
  <c r="AU430" i="60"/>
  <c r="AU435" i="60" s="1"/>
  <c r="AU366" i="60" s="1"/>
  <c r="AV430" i="60"/>
  <c r="AV361" i="60" s="1"/>
  <c r="AW430" i="60"/>
  <c r="AW433" i="60" s="1"/>
  <c r="AW364" i="60" s="1"/>
  <c r="AX430" i="60"/>
  <c r="AX442" i="60" s="1"/>
  <c r="AY430" i="60"/>
  <c r="AY361" i="60" s="1"/>
  <c r="AZ430" i="60"/>
  <c r="AZ432" i="60" s="1"/>
  <c r="AZ363" i="60" s="1"/>
  <c r="BA430" i="60"/>
  <c r="BA432" i="60" s="1"/>
  <c r="BA363" i="60" s="1"/>
  <c r="BB430" i="60"/>
  <c r="BB433" i="60" s="1"/>
  <c r="BB364" i="60" s="1"/>
  <c r="BC430" i="60"/>
  <c r="C430" i="60"/>
  <c r="C442" i="60" s="1"/>
  <c r="D427" i="60"/>
  <c r="E427" i="60"/>
  <c r="F427" i="60"/>
  <c r="G427" i="60"/>
  <c r="H427" i="60"/>
  <c r="I427" i="60"/>
  <c r="J427" i="60"/>
  <c r="K427" i="60"/>
  <c r="L427" i="60"/>
  <c r="M427" i="60"/>
  <c r="N427" i="60"/>
  <c r="O427" i="60"/>
  <c r="P427" i="60"/>
  <c r="Q427" i="60"/>
  <c r="R427" i="60"/>
  <c r="S427" i="60"/>
  <c r="T427" i="60"/>
  <c r="U427" i="60"/>
  <c r="V427" i="60"/>
  <c r="W427" i="60"/>
  <c r="X427" i="60"/>
  <c r="Y427" i="60"/>
  <c r="Z427" i="60"/>
  <c r="AA427" i="60"/>
  <c r="AB427" i="60"/>
  <c r="AC427" i="60"/>
  <c r="AD427" i="60"/>
  <c r="AE427" i="60"/>
  <c r="AF427" i="60"/>
  <c r="AG427" i="60"/>
  <c r="AH427" i="60"/>
  <c r="AI427" i="60"/>
  <c r="AJ427" i="60"/>
  <c r="AK427" i="60"/>
  <c r="AL427" i="60"/>
  <c r="AM427" i="60"/>
  <c r="AN427" i="60"/>
  <c r="AO427" i="60"/>
  <c r="AP427" i="60"/>
  <c r="AQ427" i="60"/>
  <c r="AR427" i="60"/>
  <c r="AS427" i="60"/>
  <c r="AT427" i="60"/>
  <c r="AU427" i="60"/>
  <c r="AV427" i="60"/>
  <c r="AW427" i="60"/>
  <c r="AX427" i="60"/>
  <c r="AY427" i="60"/>
  <c r="AZ427" i="60"/>
  <c r="BA427" i="60"/>
  <c r="BB427" i="60"/>
  <c r="BC427" i="60"/>
  <c r="D428" i="60"/>
  <c r="E428" i="60"/>
  <c r="F428" i="60"/>
  <c r="G428" i="60"/>
  <c r="H428" i="60"/>
  <c r="I428" i="60"/>
  <c r="J428" i="60"/>
  <c r="K428" i="60"/>
  <c r="L428" i="60"/>
  <c r="M428" i="60"/>
  <c r="N428" i="60"/>
  <c r="O428" i="60"/>
  <c r="P428" i="60"/>
  <c r="Q428" i="60"/>
  <c r="R428" i="60"/>
  <c r="S428" i="60"/>
  <c r="T428" i="60"/>
  <c r="U428" i="60"/>
  <c r="V428" i="60"/>
  <c r="W428" i="60"/>
  <c r="X428" i="60"/>
  <c r="Y428" i="60"/>
  <c r="Z428" i="60"/>
  <c r="AA428" i="60"/>
  <c r="AB428" i="60"/>
  <c r="AC428" i="60"/>
  <c r="AD428" i="60"/>
  <c r="AE428" i="60"/>
  <c r="AF428" i="60"/>
  <c r="AG428" i="60"/>
  <c r="AH428" i="60"/>
  <c r="AI428" i="60"/>
  <c r="AJ428" i="60"/>
  <c r="AK428" i="60"/>
  <c r="AL428" i="60"/>
  <c r="AM428" i="60"/>
  <c r="AN428" i="60"/>
  <c r="AO428" i="60"/>
  <c r="AP428" i="60"/>
  <c r="AQ428" i="60"/>
  <c r="AR428" i="60"/>
  <c r="AS428" i="60"/>
  <c r="AT428" i="60"/>
  <c r="AU428" i="60"/>
  <c r="AV428" i="60"/>
  <c r="AW428" i="60"/>
  <c r="AX428" i="60"/>
  <c r="AY428" i="60"/>
  <c r="AZ428" i="60"/>
  <c r="BA428" i="60"/>
  <c r="BB428" i="60"/>
  <c r="BC428" i="60"/>
  <c r="D429" i="60"/>
  <c r="E429" i="60"/>
  <c r="F429" i="60"/>
  <c r="G429" i="60"/>
  <c r="H429" i="60"/>
  <c r="I429" i="60"/>
  <c r="J429" i="60"/>
  <c r="K429" i="60"/>
  <c r="L429" i="60"/>
  <c r="M429" i="60"/>
  <c r="N429" i="60"/>
  <c r="O429" i="60"/>
  <c r="P429" i="60"/>
  <c r="Q429" i="60"/>
  <c r="R429" i="60"/>
  <c r="S429" i="60"/>
  <c r="T429" i="60"/>
  <c r="U429" i="60"/>
  <c r="V429" i="60"/>
  <c r="W429" i="60"/>
  <c r="X429" i="60"/>
  <c r="Y429" i="60"/>
  <c r="Z429" i="60"/>
  <c r="AA429" i="60"/>
  <c r="AB429" i="60"/>
  <c r="AC429" i="60"/>
  <c r="AD429" i="60"/>
  <c r="AE429" i="60"/>
  <c r="AF429" i="60"/>
  <c r="AG429" i="60"/>
  <c r="AH429" i="60"/>
  <c r="AI429" i="60"/>
  <c r="AJ429" i="60"/>
  <c r="AK429" i="60"/>
  <c r="AL429" i="60"/>
  <c r="AM429" i="60"/>
  <c r="AN429" i="60"/>
  <c r="AO429" i="60"/>
  <c r="AP429" i="60"/>
  <c r="AQ429" i="60"/>
  <c r="AR429" i="60"/>
  <c r="AS429" i="60"/>
  <c r="AT429" i="60"/>
  <c r="AU429" i="60"/>
  <c r="AV429" i="60"/>
  <c r="AW429" i="60"/>
  <c r="AX429" i="60"/>
  <c r="AY429" i="60"/>
  <c r="AZ429" i="60"/>
  <c r="BA429" i="60"/>
  <c r="BB429" i="60"/>
  <c r="BC429" i="60"/>
  <c r="C429" i="60"/>
  <c r="C428" i="60"/>
  <c r="C427" i="60"/>
  <c r="Q415" i="60"/>
  <c r="X415" i="60"/>
  <c r="X416" i="60" s="1"/>
  <c r="X347" i="60" s="1"/>
  <c r="Y415" i="60"/>
  <c r="Y416" i="60" s="1"/>
  <c r="Y347" i="60" s="1"/>
  <c r="Z415" i="60"/>
  <c r="Z416" i="60" s="1"/>
  <c r="Z347" i="60" s="1"/>
  <c r="D411" i="60"/>
  <c r="E411" i="60"/>
  <c r="E342" i="60" s="1"/>
  <c r="F411" i="60"/>
  <c r="G411" i="60"/>
  <c r="G342" i="60" s="1"/>
  <c r="H411" i="60"/>
  <c r="H342" i="60" s="1"/>
  <c r="I411" i="60"/>
  <c r="I342" i="60" s="1"/>
  <c r="J411" i="60"/>
  <c r="J342" i="60" s="1"/>
  <c r="K411" i="60"/>
  <c r="L411" i="60"/>
  <c r="M411" i="60"/>
  <c r="M342" i="60" s="1"/>
  <c r="N411" i="60"/>
  <c r="O411" i="60"/>
  <c r="O342" i="60" s="1"/>
  <c r="P411" i="60"/>
  <c r="P342" i="60" s="1"/>
  <c r="Q411" i="60"/>
  <c r="Q342" i="60" s="1"/>
  <c r="R411" i="60"/>
  <c r="R342" i="60" s="1"/>
  <c r="S411" i="60"/>
  <c r="T411" i="60"/>
  <c r="U411" i="60"/>
  <c r="U342" i="60" s="1"/>
  <c r="V411" i="60"/>
  <c r="W411" i="60"/>
  <c r="W342" i="60" s="1"/>
  <c r="X411" i="60"/>
  <c r="X342" i="60" s="1"/>
  <c r="Y411" i="60"/>
  <c r="Y342" i="60" s="1"/>
  <c r="Z411" i="60"/>
  <c r="Z342" i="60" s="1"/>
  <c r="AA411" i="60"/>
  <c r="AB411" i="60"/>
  <c r="AC411" i="60"/>
  <c r="AC342" i="60" s="1"/>
  <c r="AD411" i="60"/>
  <c r="AE411" i="60"/>
  <c r="AE342" i="60" s="1"/>
  <c r="AF411" i="60"/>
  <c r="AF342" i="60" s="1"/>
  <c r="AG411" i="60"/>
  <c r="AG342" i="60" s="1"/>
  <c r="AH411" i="60"/>
  <c r="AH342" i="60" s="1"/>
  <c r="AI411" i="60"/>
  <c r="AJ411" i="60"/>
  <c r="AK411" i="60"/>
  <c r="AK342" i="60" s="1"/>
  <c r="AL411" i="60"/>
  <c r="AM411" i="60"/>
  <c r="AM342" i="60" s="1"/>
  <c r="AN411" i="60"/>
  <c r="AN342" i="60" s="1"/>
  <c r="AO411" i="60"/>
  <c r="AO342" i="60" s="1"/>
  <c r="AP411" i="60"/>
  <c r="AP342" i="60" s="1"/>
  <c r="AQ411" i="60"/>
  <c r="AR411" i="60"/>
  <c r="AS411" i="60"/>
  <c r="AS342" i="60" s="1"/>
  <c r="AT411" i="60"/>
  <c r="AU411" i="60"/>
  <c r="AU342" i="60" s="1"/>
  <c r="AV411" i="60"/>
  <c r="AV342" i="60" s="1"/>
  <c r="AW411" i="60"/>
  <c r="AW342" i="60" s="1"/>
  <c r="AX411" i="60"/>
  <c r="AX342" i="60" s="1"/>
  <c r="AY411" i="60"/>
  <c r="AZ411" i="60"/>
  <c r="BA411" i="60"/>
  <c r="BA342" i="60" s="1"/>
  <c r="BB411" i="60"/>
  <c r="BC411" i="60"/>
  <c r="BC342" i="60" s="1"/>
  <c r="D412" i="60"/>
  <c r="D343" i="60" s="1"/>
  <c r="E412" i="60"/>
  <c r="E343" i="60" s="1"/>
  <c r="F412" i="60"/>
  <c r="F343" i="60" s="1"/>
  <c r="G412" i="60"/>
  <c r="G343" i="60" s="1"/>
  <c r="H412" i="60"/>
  <c r="I412" i="60"/>
  <c r="I343" i="60" s="1"/>
  <c r="J412" i="60"/>
  <c r="K412" i="60"/>
  <c r="K343" i="60" s="1"/>
  <c r="L412" i="60"/>
  <c r="L343" i="60" s="1"/>
  <c r="M412" i="60"/>
  <c r="M343" i="60" s="1"/>
  <c r="N412" i="60"/>
  <c r="N343" i="60" s="1"/>
  <c r="O412" i="60"/>
  <c r="O343" i="60" s="1"/>
  <c r="P412" i="60"/>
  <c r="Q412" i="60"/>
  <c r="Q343" i="60" s="1"/>
  <c r="R412" i="60"/>
  <c r="S412" i="60"/>
  <c r="S343" i="60" s="1"/>
  <c r="T412" i="60"/>
  <c r="T343" i="60" s="1"/>
  <c r="U412" i="60"/>
  <c r="U343" i="60" s="1"/>
  <c r="V412" i="60"/>
  <c r="V343" i="60" s="1"/>
  <c r="W412" i="60"/>
  <c r="W343" i="60" s="1"/>
  <c r="X412" i="60"/>
  <c r="Y412" i="60"/>
  <c r="Y343" i="60" s="1"/>
  <c r="Z412" i="60"/>
  <c r="AA412" i="60"/>
  <c r="AA343" i="60" s="1"/>
  <c r="AB412" i="60"/>
  <c r="AB343" i="60" s="1"/>
  <c r="AC412" i="60"/>
  <c r="AC343" i="60" s="1"/>
  <c r="AD412" i="60"/>
  <c r="AD343" i="60" s="1"/>
  <c r="AE412" i="60"/>
  <c r="AE343" i="60" s="1"/>
  <c r="AF412" i="60"/>
  <c r="AG412" i="60"/>
  <c r="AG343" i="60" s="1"/>
  <c r="AH412" i="60"/>
  <c r="AI412" i="60"/>
  <c r="AI343" i="60" s="1"/>
  <c r="AJ412" i="60"/>
  <c r="AJ343" i="60" s="1"/>
  <c r="AK412" i="60"/>
  <c r="AK343" i="60" s="1"/>
  <c r="AL412" i="60"/>
  <c r="AL343" i="60" s="1"/>
  <c r="AM412" i="60"/>
  <c r="AM343" i="60" s="1"/>
  <c r="AN412" i="60"/>
  <c r="AO412" i="60"/>
  <c r="AO343" i="60" s="1"/>
  <c r="AP412" i="60"/>
  <c r="AQ412" i="60"/>
  <c r="AQ343" i="60" s="1"/>
  <c r="AR412" i="60"/>
  <c r="AR343" i="60" s="1"/>
  <c r="AS412" i="60"/>
  <c r="AS343" i="60" s="1"/>
  <c r="AT412" i="60"/>
  <c r="AT343" i="60" s="1"/>
  <c r="AU412" i="60"/>
  <c r="AU343" i="60" s="1"/>
  <c r="AV412" i="60"/>
  <c r="AW412" i="60"/>
  <c r="AW343" i="60" s="1"/>
  <c r="AX412" i="60"/>
  <c r="AY412" i="60"/>
  <c r="AY343" i="60" s="1"/>
  <c r="AZ412" i="60"/>
  <c r="AZ343" i="60" s="1"/>
  <c r="BA412" i="60"/>
  <c r="BA343" i="60" s="1"/>
  <c r="BB412" i="60"/>
  <c r="BB343" i="60" s="1"/>
  <c r="BC412" i="60"/>
  <c r="BC343" i="60" s="1"/>
  <c r="D413" i="60"/>
  <c r="D344" i="60" s="1"/>
  <c r="E413" i="60"/>
  <c r="E344" i="60" s="1"/>
  <c r="F413" i="60"/>
  <c r="F344" i="60" s="1"/>
  <c r="G413" i="60"/>
  <c r="G344" i="60" s="1"/>
  <c r="H413" i="60"/>
  <c r="H415" i="60" s="1"/>
  <c r="H416" i="60" s="1"/>
  <c r="H347" i="60" s="1"/>
  <c r="I413" i="60"/>
  <c r="I344" i="60" s="1"/>
  <c r="J413" i="60"/>
  <c r="K413" i="60"/>
  <c r="L413" i="60"/>
  <c r="L344" i="60" s="1"/>
  <c r="M413" i="60"/>
  <c r="M344" i="60" s="1"/>
  <c r="N413" i="60"/>
  <c r="N344" i="60" s="1"/>
  <c r="O413" i="60"/>
  <c r="O344" i="60" s="1"/>
  <c r="P413" i="60"/>
  <c r="P344" i="60" s="1"/>
  <c r="Q413" i="60"/>
  <c r="Q344" i="60" s="1"/>
  <c r="R413" i="60"/>
  <c r="S413" i="60"/>
  <c r="S344" i="60" s="1"/>
  <c r="T413" i="60"/>
  <c r="T344" i="60" s="1"/>
  <c r="U413" i="60"/>
  <c r="U344" i="60" s="1"/>
  <c r="V413" i="60"/>
  <c r="V344" i="60" s="1"/>
  <c r="W413" i="60"/>
  <c r="W344" i="60" s="1"/>
  <c r="X413" i="60"/>
  <c r="Y413" i="60"/>
  <c r="Y344" i="60" s="1"/>
  <c r="Z413" i="60"/>
  <c r="Z344" i="60" s="1"/>
  <c r="AA413" i="60"/>
  <c r="AB413" i="60"/>
  <c r="AB344" i="60" s="1"/>
  <c r="AC413" i="60"/>
  <c r="AC344" i="60" s="1"/>
  <c r="AD413" i="60"/>
  <c r="AD344" i="60" s="1"/>
  <c r="AE413" i="60"/>
  <c r="AE344" i="60" s="1"/>
  <c r="AF413" i="60"/>
  <c r="AF415" i="60" s="1"/>
  <c r="AF346" i="60" s="1"/>
  <c r="AG413" i="60"/>
  <c r="AG344" i="60" s="1"/>
  <c r="AH413" i="60"/>
  <c r="AI413" i="60"/>
  <c r="AI344" i="60" s="1"/>
  <c r="AJ413" i="60"/>
  <c r="AJ344" i="60" s="1"/>
  <c r="AK413" i="60"/>
  <c r="AK344" i="60" s="1"/>
  <c r="AL413" i="60"/>
  <c r="AL344" i="60" s="1"/>
  <c r="AM413" i="60"/>
  <c r="AM344" i="60" s="1"/>
  <c r="AN413" i="60"/>
  <c r="AN344" i="60" s="1"/>
  <c r="AO413" i="60"/>
  <c r="AO344" i="60" s="1"/>
  <c r="AP413" i="60"/>
  <c r="AP344" i="60" s="1"/>
  <c r="AQ413" i="60"/>
  <c r="AQ344" i="60" s="1"/>
  <c r="AR413" i="60"/>
  <c r="AR344" i="60" s="1"/>
  <c r="AS413" i="60"/>
  <c r="AS344" i="60" s="1"/>
  <c r="AT413" i="60"/>
  <c r="AT344" i="60" s="1"/>
  <c r="AU413" i="60"/>
  <c r="AU344" i="60" s="1"/>
  <c r="AV413" i="60"/>
  <c r="AV344" i="60" s="1"/>
  <c r="AW413" i="60"/>
  <c r="AW344" i="60" s="1"/>
  <c r="AX413" i="60"/>
  <c r="AY413" i="60"/>
  <c r="AY344" i="60" s="1"/>
  <c r="AZ413" i="60"/>
  <c r="AZ344" i="60" s="1"/>
  <c r="BA413" i="60"/>
  <c r="BA344" i="60" s="1"/>
  <c r="BB413" i="60"/>
  <c r="BB344" i="60" s="1"/>
  <c r="BC413" i="60"/>
  <c r="BC344" i="60" s="1"/>
  <c r="C413" i="60"/>
  <c r="C415" i="60" s="1"/>
  <c r="C346" i="60" s="1"/>
  <c r="C412" i="60"/>
  <c r="C343" i="60" s="1"/>
  <c r="C411" i="60"/>
  <c r="C342" i="60" s="1"/>
  <c r="D406" i="60"/>
  <c r="E406" i="60"/>
  <c r="F406" i="60"/>
  <c r="G406" i="60"/>
  <c r="H406" i="60"/>
  <c r="I406" i="60"/>
  <c r="J406" i="60"/>
  <c r="K406" i="60"/>
  <c r="L406" i="60"/>
  <c r="M406" i="60"/>
  <c r="N406" i="60"/>
  <c r="O406" i="60"/>
  <c r="P406" i="60"/>
  <c r="Q406" i="60"/>
  <c r="R406" i="60"/>
  <c r="S406" i="60"/>
  <c r="T406" i="60"/>
  <c r="U406" i="60"/>
  <c r="V406" i="60"/>
  <c r="W406" i="60"/>
  <c r="X406" i="60"/>
  <c r="Y406" i="60"/>
  <c r="Z406" i="60"/>
  <c r="AA406" i="60"/>
  <c r="AB406" i="60"/>
  <c r="AC406" i="60"/>
  <c r="AD406" i="60"/>
  <c r="AE406" i="60"/>
  <c r="AF406" i="60"/>
  <c r="AG406" i="60"/>
  <c r="AH406" i="60"/>
  <c r="AI406" i="60"/>
  <c r="AJ406" i="60"/>
  <c r="AK406" i="60"/>
  <c r="AL406" i="60"/>
  <c r="AM406" i="60"/>
  <c r="AN406" i="60"/>
  <c r="AO406" i="60"/>
  <c r="AP406" i="60"/>
  <c r="AQ406" i="60"/>
  <c r="AR406" i="60"/>
  <c r="AS406" i="60"/>
  <c r="AT406" i="60"/>
  <c r="AU406" i="60"/>
  <c r="AV406" i="60"/>
  <c r="AW406" i="60"/>
  <c r="AX406" i="60"/>
  <c r="AY406" i="60"/>
  <c r="AZ406" i="60"/>
  <c r="BA406" i="60"/>
  <c r="BB406" i="60"/>
  <c r="BC406" i="60"/>
  <c r="C406" i="60"/>
  <c r="D409" i="60"/>
  <c r="E409" i="60"/>
  <c r="F409" i="60"/>
  <c r="G409" i="60"/>
  <c r="H409" i="60"/>
  <c r="I409" i="60"/>
  <c r="J409" i="60"/>
  <c r="K409" i="60"/>
  <c r="L409" i="60"/>
  <c r="M409" i="60"/>
  <c r="N409" i="60"/>
  <c r="O409" i="60"/>
  <c r="P409" i="60"/>
  <c r="Q409" i="60"/>
  <c r="R409" i="60"/>
  <c r="S409" i="60"/>
  <c r="T409" i="60"/>
  <c r="U409" i="60"/>
  <c r="V409" i="60"/>
  <c r="W409" i="60"/>
  <c r="X409" i="60"/>
  <c r="Y409" i="60"/>
  <c r="Z409" i="60"/>
  <c r="AA409" i="60"/>
  <c r="AB409" i="60"/>
  <c r="AC409" i="60"/>
  <c r="AD409" i="60"/>
  <c r="AE409" i="60"/>
  <c r="AF409" i="60"/>
  <c r="AG409" i="60"/>
  <c r="AH409" i="60"/>
  <c r="AI409" i="60"/>
  <c r="AJ409" i="60"/>
  <c r="AK409" i="60"/>
  <c r="AL409" i="60"/>
  <c r="AM409" i="60"/>
  <c r="AN409" i="60"/>
  <c r="AO409" i="60"/>
  <c r="AP409" i="60"/>
  <c r="AQ409" i="60"/>
  <c r="AR409" i="60"/>
  <c r="AS409" i="60"/>
  <c r="AT409" i="60"/>
  <c r="AU409" i="60"/>
  <c r="AV409" i="60"/>
  <c r="AW409" i="60"/>
  <c r="AX409" i="60"/>
  <c r="AY409" i="60"/>
  <c r="AZ409" i="60"/>
  <c r="BA409" i="60"/>
  <c r="BB409" i="60"/>
  <c r="BC409" i="60"/>
  <c r="C409" i="60"/>
  <c r="C52" i="221"/>
  <c r="C45" i="221"/>
  <c r="C53" i="221"/>
  <c r="BC53" i="221"/>
  <c r="BB53" i="221"/>
  <c r="BA53" i="221"/>
  <c r="AZ53" i="221"/>
  <c r="AY53" i="221"/>
  <c r="AX53" i="221"/>
  <c r="AW53" i="221"/>
  <c r="AV53" i="221"/>
  <c r="AU53" i="221"/>
  <c r="AT53" i="221"/>
  <c r="AS53" i="221"/>
  <c r="AR53" i="221"/>
  <c r="AQ53" i="221"/>
  <c r="AP53" i="221"/>
  <c r="AO53" i="221"/>
  <c r="AN53" i="221"/>
  <c r="AM53" i="221"/>
  <c r="AL53" i="221"/>
  <c r="AK53" i="221"/>
  <c r="AJ53" i="221"/>
  <c r="AI53" i="221"/>
  <c r="AH53" i="221"/>
  <c r="AG53" i="221"/>
  <c r="AF53" i="221"/>
  <c r="AE53" i="221"/>
  <c r="AD53" i="221"/>
  <c r="AC53" i="221"/>
  <c r="AB53" i="221"/>
  <c r="AA53" i="221"/>
  <c r="Z53" i="221"/>
  <c r="Y53" i="221"/>
  <c r="X53" i="221"/>
  <c r="W53" i="221"/>
  <c r="V53" i="221"/>
  <c r="U53" i="221"/>
  <c r="T53" i="221"/>
  <c r="S53" i="221"/>
  <c r="R53" i="221"/>
  <c r="Q53" i="221"/>
  <c r="P53" i="221"/>
  <c r="O53" i="221"/>
  <c r="N53" i="221"/>
  <c r="M53" i="221"/>
  <c r="L53" i="221"/>
  <c r="K53" i="221"/>
  <c r="J53" i="221"/>
  <c r="I53" i="221"/>
  <c r="H53" i="221"/>
  <c r="G53" i="221"/>
  <c r="F53" i="221"/>
  <c r="E53" i="221"/>
  <c r="D53" i="221"/>
  <c r="BC52" i="221"/>
  <c r="BB52" i="221"/>
  <c r="BA52" i="221"/>
  <c r="AZ52" i="221"/>
  <c r="AY52" i="221"/>
  <c r="AX52" i="221"/>
  <c r="AW52" i="221"/>
  <c r="AV52" i="221"/>
  <c r="AU52" i="221"/>
  <c r="AT52" i="221"/>
  <c r="AS52" i="221"/>
  <c r="AR52" i="221"/>
  <c r="AQ52" i="221"/>
  <c r="AP52" i="221"/>
  <c r="AO52" i="221"/>
  <c r="AN52" i="221"/>
  <c r="AM52" i="221"/>
  <c r="AL52" i="221"/>
  <c r="AK52" i="221"/>
  <c r="AJ52" i="221"/>
  <c r="AI52" i="221"/>
  <c r="AH52" i="221"/>
  <c r="AG52" i="221"/>
  <c r="AF52" i="221"/>
  <c r="AE52" i="221"/>
  <c r="AD52" i="221"/>
  <c r="AC52" i="221"/>
  <c r="AB52" i="221"/>
  <c r="AA52" i="221"/>
  <c r="Z52" i="221"/>
  <c r="Y52" i="221"/>
  <c r="X52" i="221"/>
  <c r="W52" i="221"/>
  <c r="V52" i="221"/>
  <c r="U52" i="221"/>
  <c r="T52" i="221"/>
  <c r="S52" i="221"/>
  <c r="R52" i="221"/>
  <c r="Q52" i="221"/>
  <c r="P52" i="221"/>
  <c r="O52" i="221"/>
  <c r="N52" i="221"/>
  <c r="M52" i="221"/>
  <c r="L52" i="221"/>
  <c r="K52" i="221"/>
  <c r="J52" i="221"/>
  <c r="I52" i="221"/>
  <c r="H52" i="221"/>
  <c r="G52" i="221"/>
  <c r="F52" i="221"/>
  <c r="E52" i="221"/>
  <c r="D52" i="221"/>
  <c r="BC51" i="221"/>
  <c r="BB51" i="221"/>
  <c r="BA51" i="221"/>
  <c r="AZ51" i="221"/>
  <c r="AY51" i="221"/>
  <c r="AX51" i="221"/>
  <c r="AW51" i="221"/>
  <c r="AV51" i="221"/>
  <c r="AU51" i="221"/>
  <c r="AT51" i="221"/>
  <c r="AS51" i="221"/>
  <c r="AR51" i="221"/>
  <c r="AQ51" i="221"/>
  <c r="AP51" i="221"/>
  <c r="AO51" i="221"/>
  <c r="AN51" i="221"/>
  <c r="AM51" i="221"/>
  <c r="AL51" i="221"/>
  <c r="AK51" i="221"/>
  <c r="AJ51" i="221"/>
  <c r="AI51" i="221"/>
  <c r="AH51" i="221"/>
  <c r="AG51" i="221"/>
  <c r="AF51" i="221"/>
  <c r="AE51" i="221"/>
  <c r="AD51" i="221"/>
  <c r="AC51" i="221"/>
  <c r="AB51" i="221"/>
  <c r="AA51" i="221"/>
  <c r="Z51" i="221"/>
  <c r="Y51" i="221"/>
  <c r="X51" i="221"/>
  <c r="W51" i="221"/>
  <c r="V51" i="221"/>
  <c r="U51" i="221"/>
  <c r="T51" i="221"/>
  <c r="S51" i="221"/>
  <c r="R51" i="221"/>
  <c r="Q51" i="221"/>
  <c r="P51" i="221"/>
  <c r="O51" i="221"/>
  <c r="N51" i="221"/>
  <c r="M51" i="221"/>
  <c r="L51" i="221"/>
  <c r="K51" i="221"/>
  <c r="J51" i="221"/>
  <c r="I51" i="221"/>
  <c r="H51" i="221"/>
  <c r="G51" i="221"/>
  <c r="F51" i="221"/>
  <c r="E51" i="221"/>
  <c r="D51" i="221"/>
  <c r="C51" i="221"/>
  <c r="BC50" i="221"/>
  <c r="BB50" i="221"/>
  <c r="BA50" i="221"/>
  <c r="AZ50" i="221"/>
  <c r="AY50" i="221"/>
  <c r="AX50" i="221"/>
  <c r="AW50" i="221"/>
  <c r="AV50" i="221"/>
  <c r="AU50" i="221"/>
  <c r="AT50" i="221"/>
  <c r="AS50" i="221"/>
  <c r="AR50" i="221"/>
  <c r="AQ50" i="221"/>
  <c r="AP50" i="221"/>
  <c r="AO50" i="221"/>
  <c r="AN50" i="221"/>
  <c r="AM50" i="221"/>
  <c r="AL50" i="221"/>
  <c r="AK50" i="221"/>
  <c r="AJ50" i="221"/>
  <c r="AI50" i="221"/>
  <c r="AH50" i="221"/>
  <c r="AG50" i="221"/>
  <c r="AF50" i="221"/>
  <c r="AE50" i="221"/>
  <c r="AD50" i="221"/>
  <c r="AC50" i="221"/>
  <c r="AB50" i="221"/>
  <c r="AA50" i="221"/>
  <c r="Z50" i="221"/>
  <c r="Y50" i="221"/>
  <c r="X50" i="221"/>
  <c r="W50" i="221"/>
  <c r="V50" i="221"/>
  <c r="U50" i="221"/>
  <c r="T50" i="221"/>
  <c r="S50" i="221"/>
  <c r="R50" i="221"/>
  <c r="Q50" i="221"/>
  <c r="P50" i="221"/>
  <c r="O50" i="221"/>
  <c r="N50" i="221"/>
  <c r="M50" i="221"/>
  <c r="L50" i="221"/>
  <c r="K50" i="221"/>
  <c r="J50" i="221"/>
  <c r="I50" i="221"/>
  <c r="H50" i="221"/>
  <c r="G50" i="221"/>
  <c r="F50" i="221"/>
  <c r="E50" i="221"/>
  <c r="D50" i="221"/>
  <c r="C50" i="221"/>
  <c r="BC46" i="221"/>
  <c r="BB46" i="221"/>
  <c r="BA46" i="221"/>
  <c r="AZ46" i="221"/>
  <c r="AY46" i="221"/>
  <c r="AX46" i="221"/>
  <c r="AW46" i="221"/>
  <c r="AV46" i="221"/>
  <c r="AU46" i="221"/>
  <c r="AT46" i="221"/>
  <c r="AS46" i="221"/>
  <c r="AR46" i="221"/>
  <c r="AQ46" i="221"/>
  <c r="AP46" i="221"/>
  <c r="AO46" i="221"/>
  <c r="AN46" i="221"/>
  <c r="AM46" i="221"/>
  <c r="AL46" i="221"/>
  <c r="AK46" i="221"/>
  <c r="AJ46" i="221"/>
  <c r="AI46" i="221"/>
  <c r="AH46" i="221"/>
  <c r="AG46" i="221"/>
  <c r="AF46" i="221"/>
  <c r="AE46" i="221"/>
  <c r="AD46" i="221"/>
  <c r="AC46" i="221"/>
  <c r="AB46" i="221"/>
  <c r="AA46" i="221"/>
  <c r="Z46" i="221"/>
  <c r="Y46" i="221"/>
  <c r="X46" i="221"/>
  <c r="W46" i="221"/>
  <c r="V46" i="221"/>
  <c r="U46" i="221"/>
  <c r="T46" i="221"/>
  <c r="S46" i="221"/>
  <c r="R46" i="221"/>
  <c r="Q46" i="221"/>
  <c r="P46" i="221"/>
  <c r="O46" i="221"/>
  <c r="N46" i="221"/>
  <c r="M46" i="221"/>
  <c r="L46" i="221"/>
  <c r="K46" i="221"/>
  <c r="J46" i="221"/>
  <c r="I46" i="221"/>
  <c r="H46" i="221"/>
  <c r="G46" i="221"/>
  <c r="F46" i="221"/>
  <c r="E46" i="221"/>
  <c r="D46" i="221"/>
  <c r="C46" i="221"/>
  <c r="BC45" i="221"/>
  <c r="BB45" i="221"/>
  <c r="BA45" i="221"/>
  <c r="AZ45" i="221"/>
  <c r="AY45" i="221"/>
  <c r="AX45" i="221"/>
  <c r="AW45" i="221"/>
  <c r="AV45" i="221"/>
  <c r="AU45" i="221"/>
  <c r="AT45" i="221"/>
  <c r="AS45" i="221"/>
  <c r="AR45" i="221"/>
  <c r="AQ45" i="221"/>
  <c r="AP45" i="221"/>
  <c r="AO45" i="221"/>
  <c r="AN45" i="221"/>
  <c r="AM45" i="221"/>
  <c r="AL45" i="221"/>
  <c r="AK45" i="221"/>
  <c r="AJ45" i="221"/>
  <c r="AI45" i="221"/>
  <c r="AH45" i="221"/>
  <c r="AG45" i="221"/>
  <c r="AF45" i="221"/>
  <c r="AE45" i="221"/>
  <c r="AD45" i="221"/>
  <c r="AC45" i="221"/>
  <c r="AB45" i="221"/>
  <c r="AA45" i="221"/>
  <c r="Z45" i="221"/>
  <c r="Y45" i="221"/>
  <c r="X45" i="221"/>
  <c r="W45" i="221"/>
  <c r="V45" i="221"/>
  <c r="U45" i="221"/>
  <c r="T45" i="221"/>
  <c r="S45" i="221"/>
  <c r="R45" i="221"/>
  <c r="Q45" i="221"/>
  <c r="P45" i="221"/>
  <c r="O45" i="221"/>
  <c r="N45" i="221"/>
  <c r="M45" i="221"/>
  <c r="L45" i="221"/>
  <c r="K45" i="221"/>
  <c r="J45" i="221"/>
  <c r="I45" i="221"/>
  <c r="H45" i="221"/>
  <c r="G45" i="221"/>
  <c r="F45" i="221"/>
  <c r="E45" i="221"/>
  <c r="D45" i="221"/>
  <c r="BC44" i="221"/>
  <c r="BB44" i="221"/>
  <c r="BA44" i="221"/>
  <c r="AZ44" i="221"/>
  <c r="AY44" i="221"/>
  <c r="AX44" i="221"/>
  <c r="AW44" i="221"/>
  <c r="AV44" i="221"/>
  <c r="AU44" i="221"/>
  <c r="AT44" i="221"/>
  <c r="AS44" i="221"/>
  <c r="AR44" i="221"/>
  <c r="AQ44" i="221"/>
  <c r="AP44" i="221"/>
  <c r="AO44" i="221"/>
  <c r="AN44" i="221"/>
  <c r="AM44" i="221"/>
  <c r="AL44" i="221"/>
  <c r="AK44" i="221"/>
  <c r="AJ44" i="221"/>
  <c r="AI44" i="221"/>
  <c r="AH44" i="221"/>
  <c r="AG44" i="221"/>
  <c r="AF44" i="221"/>
  <c r="AE44" i="221"/>
  <c r="AD44" i="221"/>
  <c r="AC44" i="221"/>
  <c r="AB44" i="221"/>
  <c r="AA44" i="221"/>
  <c r="Z44" i="221"/>
  <c r="Y44" i="221"/>
  <c r="X44" i="221"/>
  <c r="W44" i="221"/>
  <c r="V44" i="221"/>
  <c r="U44" i="221"/>
  <c r="T44" i="221"/>
  <c r="S44" i="221"/>
  <c r="R44" i="221"/>
  <c r="Q44" i="221"/>
  <c r="P44" i="221"/>
  <c r="O44" i="221"/>
  <c r="N44" i="221"/>
  <c r="M44" i="221"/>
  <c r="L44" i="221"/>
  <c r="K44" i="221"/>
  <c r="J44" i="221"/>
  <c r="I44" i="221"/>
  <c r="H44" i="221"/>
  <c r="G44" i="221"/>
  <c r="F44" i="221"/>
  <c r="E44" i="221"/>
  <c r="D44" i="221"/>
  <c r="C44" i="221"/>
  <c r="BC43" i="221"/>
  <c r="BB43" i="221"/>
  <c r="BA43" i="221"/>
  <c r="AZ43" i="221"/>
  <c r="AY43" i="221"/>
  <c r="AX43" i="221"/>
  <c r="AW43" i="221"/>
  <c r="AV43" i="221"/>
  <c r="AU43" i="221"/>
  <c r="AT43" i="221"/>
  <c r="AS43" i="221"/>
  <c r="AR43" i="221"/>
  <c r="AQ43" i="221"/>
  <c r="AP43" i="221"/>
  <c r="AO43" i="221"/>
  <c r="AN43" i="221"/>
  <c r="AM43" i="221"/>
  <c r="AL43" i="221"/>
  <c r="AK43" i="221"/>
  <c r="AJ43" i="221"/>
  <c r="AI43" i="221"/>
  <c r="AH43" i="221"/>
  <c r="AG43" i="221"/>
  <c r="AF43" i="221"/>
  <c r="AE43" i="221"/>
  <c r="AD43" i="221"/>
  <c r="AC43" i="221"/>
  <c r="AB43" i="221"/>
  <c r="AA43" i="221"/>
  <c r="Z43" i="221"/>
  <c r="Y43" i="221"/>
  <c r="X43" i="221"/>
  <c r="W43" i="221"/>
  <c r="V43" i="221"/>
  <c r="U43" i="221"/>
  <c r="T43" i="221"/>
  <c r="S43" i="221"/>
  <c r="R43" i="221"/>
  <c r="Q43" i="221"/>
  <c r="P43" i="221"/>
  <c r="O43" i="221"/>
  <c r="N43" i="221"/>
  <c r="M43" i="221"/>
  <c r="L43" i="221"/>
  <c r="K43" i="221"/>
  <c r="J43" i="221"/>
  <c r="I43" i="221"/>
  <c r="H43" i="221"/>
  <c r="G43" i="221"/>
  <c r="F43" i="221"/>
  <c r="E43" i="221"/>
  <c r="D43" i="221"/>
  <c r="C43" i="221"/>
  <c r="D36" i="221"/>
  <c r="E36" i="221"/>
  <c r="F36" i="221"/>
  <c r="G36" i="221"/>
  <c r="H36" i="221"/>
  <c r="I36" i="221"/>
  <c r="J36" i="221"/>
  <c r="K36" i="221"/>
  <c r="L36" i="221"/>
  <c r="M36" i="221"/>
  <c r="N36" i="221"/>
  <c r="O36" i="221"/>
  <c r="P36" i="221"/>
  <c r="Q36" i="221"/>
  <c r="R36" i="221"/>
  <c r="S36" i="221"/>
  <c r="T36" i="221"/>
  <c r="U36" i="221"/>
  <c r="V36" i="221"/>
  <c r="W36" i="221"/>
  <c r="X36" i="221"/>
  <c r="Y36" i="221"/>
  <c r="Z36" i="221"/>
  <c r="AA36" i="221"/>
  <c r="AB36" i="221"/>
  <c r="AC36" i="221"/>
  <c r="AD36" i="221"/>
  <c r="AE36" i="221"/>
  <c r="AF36" i="221"/>
  <c r="AG36" i="221"/>
  <c r="AH36" i="221"/>
  <c r="AI36" i="221"/>
  <c r="AJ36" i="221"/>
  <c r="AK36" i="221"/>
  <c r="AL36" i="221"/>
  <c r="AM36" i="221"/>
  <c r="AN36" i="221"/>
  <c r="AO36" i="221"/>
  <c r="AP36" i="221"/>
  <c r="AQ36" i="221"/>
  <c r="AR36" i="221"/>
  <c r="AS36" i="221"/>
  <c r="AT36" i="221"/>
  <c r="AU36" i="221"/>
  <c r="AV36" i="221"/>
  <c r="AW36" i="221"/>
  <c r="AX36" i="221"/>
  <c r="AY36" i="221"/>
  <c r="AZ36" i="221"/>
  <c r="BA36" i="221"/>
  <c r="BB36" i="221"/>
  <c r="BC36" i="221"/>
  <c r="D37" i="221"/>
  <c r="E37" i="221"/>
  <c r="F37" i="221"/>
  <c r="G37" i="221"/>
  <c r="H37" i="221"/>
  <c r="I37" i="221"/>
  <c r="J37" i="221"/>
  <c r="K37" i="221"/>
  <c r="L37" i="221"/>
  <c r="M37" i="221"/>
  <c r="N37" i="221"/>
  <c r="O37" i="221"/>
  <c r="P37" i="221"/>
  <c r="Q37" i="221"/>
  <c r="R37" i="221"/>
  <c r="S37" i="221"/>
  <c r="T37" i="221"/>
  <c r="U37" i="221"/>
  <c r="V37" i="221"/>
  <c r="W37" i="221"/>
  <c r="X37" i="221"/>
  <c r="Y37" i="221"/>
  <c r="Z37" i="221"/>
  <c r="AA37" i="221"/>
  <c r="AB37" i="221"/>
  <c r="AC37" i="221"/>
  <c r="AD37" i="221"/>
  <c r="AE37" i="221"/>
  <c r="AF37" i="221"/>
  <c r="AG37" i="221"/>
  <c r="AH37" i="221"/>
  <c r="AI37" i="221"/>
  <c r="AJ37" i="221"/>
  <c r="AK37" i="221"/>
  <c r="AL37" i="221"/>
  <c r="AM37" i="221"/>
  <c r="AN37" i="221"/>
  <c r="AO37" i="221"/>
  <c r="AP37" i="221"/>
  <c r="AQ37" i="221"/>
  <c r="AR37" i="221"/>
  <c r="AS37" i="221"/>
  <c r="AT37" i="221"/>
  <c r="AU37" i="221"/>
  <c r="AV37" i="221"/>
  <c r="AW37" i="221"/>
  <c r="AX37" i="221"/>
  <c r="AY37" i="221"/>
  <c r="AZ37" i="221"/>
  <c r="BA37" i="221"/>
  <c r="BB37" i="221"/>
  <c r="BC37" i="221"/>
  <c r="D38" i="221"/>
  <c r="E38" i="221"/>
  <c r="F38" i="221"/>
  <c r="G38" i="221"/>
  <c r="H38" i="221"/>
  <c r="I38" i="221"/>
  <c r="J38" i="221"/>
  <c r="K38" i="221"/>
  <c r="L38" i="221"/>
  <c r="M38" i="221"/>
  <c r="N38" i="221"/>
  <c r="O38" i="221"/>
  <c r="P38" i="221"/>
  <c r="Q38" i="221"/>
  <c r="R38" i="221"/>
  <c r="S38" i="221"/>
  <c r="T38" i="221"/>
  <c r="U38" i="221"/>
  <c r="V38" i="221"/>
  <c r="W38" i="221"/>
  <c r="X38" i="221"/>
  <c r="Y38" i="221"/>
  <c r="Z38" i="221"/>
  <c r="AA38" i="221"/>
  <c r="AB38" i="221"/>
  <c r="AC38" i="221"/>
  <c r="AD38" i="221"/>
  <c r="AE38" i="221"/>
  <c r="AF38" i="221"/>
  <c r="AG38" i="221"/>
  <c r="AH38" i="221"/>
  <c r="AI38" i="221"/>
  <c r="AJ38" i="221"/>
  <c r="AK38" i="221"/>
  <c r="AL38" i="221"/>
  <c r="AM38" i="221"/>
  <c r="AN38" i="221"/>
  <c r="AO38" i="221"/>
  <c r="AP38" i="221"/>
  <c r="AQ38" i="221"/>
  <c r="AR38" i="221"/>
  <c r="AS38" i="221"/>
  <c r="AT38" i="221"/>
  <c r="AU38" i="221"/>
  <c r="AV38" i="221"/>
  <c r="AW38" i="221"/>
  <c r="AX38" i="221"/>
  <c r="AY38" i="221"/>
  <c r="AZ38" i="221"/>
  <c r="BA38" i="221"/>
  <c r="BB38" i="221"/>
  <c r="BC38" i="221"/>
  <c r="D39" i="221"/>
  <c r="E39" i="221"/>
  <c r="F39" i="221"/>
  <c r="G39" i="221"/>
  <c r="H39" i="221"/>
  <c r="I39" i="221"/>
  <c r="J39" i="221"/>
  <c r="K39" i="221"/>
  <c r="L39" i="221"/>
  <c r="M39" i="221"/>
  <c r="N39" i="221"/>
  <c r="O39" i="221"/>
  <c r="P39" i="221"/>
  <c r="Q39" i="221"/>
  <c r="R39" i="221"/>
  <c r="S39" i="221"/>
  <c r="T39" i="221"/>
  <c r="U39" i="221"/>
  <c r="V39" i="221"/>
  <c r="W39" i="221"/>
  <c r="X39" i="221"/>
  <c r="Y39" i="221"/>
  <c r="Z39" i="221"/>
  <c r="AA39" i="221"/>
  <c r="AB39" i="221"/>
  <c r="AC39" i="221"/>
  <c r="AD39" i="221"/>
  <c r="AE39" i="221"/>
  <c r="AF39" i="221"/>
  <c r="AG39" i="221"/>
  <c r="AH39" i="221"/>
  <c r="AI39" i="221"/>
  <c r="AJ39" i="221"/>
  <c r="AK39" i="221"/>
  <c r="AL39" i="221"/>
  <c r="AM39" i="221"/>
  <c r="AN39" i="221"/>
  <c r="AO39" i="221"/>
  <c r="AP39" i="221"/>
  <c r="AQ39" i="221"/>
  <c r="AR39" i="221"/>
  <c r="AS39" i="221"/>
  <c r="AT39" i="221"/>
  <c r="AU39" i="221"/>
  <c r="AV39" i="221"/>
  <c r="AW39" i="221"/>
  <c r="AX39" i="221"/>
  <c r="AY39" i="221"/>
  <c r="AZ39" i="221"/>
  <c r="BA39" i="221"/>
  <c r="BB39" i="221"/>
  <c r="BC39" i="221"/>
  <c r="C39" i="221"/>
  <c r="C38" i="221"/>
  <c r="C37" i="221"/>
  <c r="C36" i="221"/>
  <c r="E209" i="60"/>
  <c r="F209" i="60"/>
  <c r="G209" i="60"/>
  <c r="H209" i="60"/>
  <c r="I209" i="60"/>
  <c r="J209" i="60"/>
  <c r="K209" i="60"/>
  <c r="L209" i="60"/>
  <c r="M209" i="60"/>
  <c r="N209" i="60"/>
  <c r="O209" i="60"/>
  <c r="P209" i="60"/>
  <c r="Q209" i="60"/>
  <c r="R209" i="60"/>
  <c r="S209" i="60"/>
  <c r="T209" i="60"/>
  <c r="U209" i="60"/>
  <c r="V209" i="60"/>
  <c r="W209" i="60"/>
  <c r="X209" i="60"/>
  <c r="Y209" i="60"/>
  <c r="Z209" i="60"/>
  <c r="AA209" i="60"/>
  <c r="AB209" i="60"/>
  <c r="AC209" i="60"/>
  <c r="AD209" i="60"/>
  <c r="AE209" i="60"/>
  <c r="AF209" i="60"/>
  <c r="AG209" i="60"/>
  <c r="AH209" i="60"/>
  <c r="AI209" i="60"/>
  <c r="AJ209" i="60"/>
  <c r="AK209" i="60"/>
  <c r="AL209" i="60"/>
  <c r="AM209" i="60"/>
  <c r="AN209" i="60"/>
  <c r="AO209" i="60"/>
  <c r="AP209" i="60"/>
  <c r="AQ209" i="60"/>
  <c r="AR209" i="60"/>
  <c r="AS209" i="60"/>
  <c r="AT209" i="60"/>
  <c r="AU209" i="60"/>
  <c r="AV209" i="60"/>
  <c r="AW209" i="60"/>
  <c r="AX209" i="60"/>
  <c r="AY209" i="60"/>
  <c r="AZ209" i="60"/>
  <c r="BA209" i="60"/>
  <c r="BB209" i="60"/>
  <c r="BC209" i="60"/>
  <c r="D209" i="60"/>
  <c r="K432" i="60" l="1"/>
  <c r="K363" i="60" s="1"/>
  <c r="AS442" i="60"/>
  <c r="BA361" i="60"/>
  <c r="AF416" i="60"/>
  <c r="AF347" i="60" s="1"/>
  <c r="P415" i="60"/>
  <c r="P346" i="60" s="1"/>
  <c r="BB435" i="60"/>
  <c r="BB366" i="60" s="1"/>
  <c r="X435" i="60"/>
  <c r="X366" i="60" s="1"/>
  <c r="AY434" i="60"/>
  <c r="AY365" i="60" s="1"/>
  <c r="K434" i="60"/>
  <c r="K365" i="60" s="1"/>
  <c r="AY432" i="60"/>
  <c r="AY363" i="60" s="1"/>
  <c r="AA432" i="60"/>
  <c r="AA363" i="60" s="1"/>
  <c r="H432" i="60"/>
  <c r="H363" i="60" s="1"/>
  <c r="AO442" i="60"/>
  <c r="H442" i="60"/>
  <c r="R447" i="60"/>
  <c r="H344" i="60"/>
  <c r="AS361" i="60"/>
  <c r="M361" i="60"/>
  <c r="AI434" i="60"/>
  <c r="AI365" i="60" s="1"/>
  <c r="AI432" i="60"/>
  <c r="AI363" i="60" s="1"/>
  <c r="AH434" i="60"/>
  <c r="AH365" i="60" s="1"/>
  <c r="AH432" i="60"/>
  <c r="AH363" i="60" s="1"/>
  <c r="AH447" i="60"/>
  <c r="AW415" i="60"/>
  <c r="AW416" i="60" s="1"/>
  <c r="AW347" i="60" s="1"/>
  <c r="AX434" i="60"/>
  <c r="AX365" i="60" s="1"/>
  <c r="J434" i="60"/>
  <c r="J365" i="60" s="1"/>
  <c r="AX432" i="60"/>
  <c r="AX363" i="60" s="1"/>
  <c r="Z432" i="60"/>
  <c r="Z363" i="60" s="1"/>
  <c r="AN442" i="60"/>
  <c r="E442" i="60"/>
  <c r="AP361" i="60"/>
  <c r="J361" i="60"/>
  <c r="J432" i="60"/>
  <c r="J363" i="60" s="1"/>
  <c r="AV415" i="60"/>
  <c r="AV416" i="60" s="1"/>
  <c r="AV347" i="60" s="1"/>
  <c r="V435" i="60"/>
  <c r="V366" i="60" s="1"/>
  <c r="AV434" i="60"/>
  <c r="AV365" i="60" s="1"/>
  <c r="AA434" i="60"/>
  <c r="AA365" i="60" s="1"/>
  <c r="AQ432" i="60"/>
  <c r="AQ363" i="60" s="1"/>
  <c r="X432" i="60"/>
  <c r="X363" i="60" s="1"/>
  <c r="AK442" i="60"/>
  <c r="AK447" i="60" s="1"/>
  <c r="AH451" i="60"/>
  <c r="C344" i="60"/>
  <c r="AO361" i="60"/>
  <c r="I361" i="60"/>
  <c r="AN415" i="60"/>
  <c r="AN346" i="60" s="1"/>
  <c r="Z434" i="60"/>
  <c r="Z365" i="60" s="1"/>
  <c r="AP432" i="60"/>
  <c r="AP363" i="60" s="1"/>
  <c r="R451" i="60"/>
  <c r="AK361" i="60"/>
  <c r="E361" i="60"/>
  <c r="AQ434" i="60"/>
  <c r="AQ365" i="60" s="1"/>
  <c r="S434" i="60"/>
  <c r="S365" i="60" s="1"/>
  <c r="S432" i="60"/>
  <c r="S363" i="60" s="1"/>
  <c r="BA442" i="60"/>
  <c r="AC361" i="60"/>
  <c r="AZ361" i="60"/>
  <c r="AZ442" i="60"/>
  <c r="AR361" i="60"/>
  <c r="AR442" i="60"/>
  <c r="AJ361" i="60"/>
  <c r="AJ442" i="60"/>
  <c r="AB361" i="60"/>
  <c r="AB442" i="60"/>
  <c r="T361" i="60"/>
  <c r="T442" i="60"/>
  <c r="L361" i="60"/>
  <c r="L442" i="60"/>
  <c r="D361" i="60"/>
  <c r="D442" i="60"/>
  <c r="AR435" i="60"/>
  <c r="AR366" i="60" s="1"/>
  <c r="AB435" i="60"/>
  <c r="AB366" i="60" s="1"/>
  <c r="L435" i="60"/>
  <c r="L366" i="60" s="1"/>
  <c r="AZ433" i="60"/>
  <c r="AZ364" i="60" s="1"/>
  <c r="AJ433" i="60"/>
  <c r="AJ364" i="60" s="1"/>
  <c r="T433" i="60"/>
  <c r="T364" i="60" s="1"/>
  <c r="D433" i="60"/>
  <c r="D364" i="60" s="1"/>
  <c r="AS447" i="60"/>
  <c r="AS449" i="60"/>
  <c r="AS451" i="60"/>
  <c r="AS446" i="60"/>
  <c r="AS448" i="60"/>
  <c r="AS450" i="60"/>
  <c r="Q446" i="60"/>
  <c r="Q448" i="60"/>
  <c r="Q450" i="60"/>
  <c r="Q447" i="60"/>
  <c r="Q449" i="60"/>
  <c r="Q451" i="60"/>
  <c r="Q346" i="60"/>
  <c r="Q416" i="60"/>
  <c r="Q347" i="60" s="1"/>
  <c r="AX448" i="60"/>
  <c r="AX449" i="60"/>
  <c r="AX446" i="60"/>
  <c r="AX450" i="60"/>
  <c r="AP446" i="60"/>
  <c r="AP450" i="60"/>
  <c r="AP447" i="60"/>
  <c r="AP451" i="60"/>
  <c r="AP448" i="60"/>
  <c r="C451" i="60"/>
  <c r="C446" i="60"/>
  <c r="C447" i="60"/>
  <c r="C448" i="60"/>
  <c r="C449" i="60"/>
  <c r="AN446" i="60"/>
  <c r="AN448" i="60"/>
  <c r="AN450" i="60"/>
  <c r="AN447" i="60"/>
  <c r="AN449" i="60"/>
  <c r="AN451" i="60"/>
  <c r="H446" i="60"/>
  <c r="H448" i="60"/>
  <c r="H450" i="60"/>
  <c r="H447" i="60"/>
  <c r="H449" i="60"/>
  <c r="H451" i="60"/>
  <c r="AX344" i="60"/>
  <c r="AX415" i="60"/>
  <c r="AX416" i="60" s="1"/>
  <c r="AX347" i="60" s="1"/>
  <c r="AH344" i="60"/>
  <c r="AH415" i="60"/>
  <c r="AH416" i="60" s="1"/>
  <c r="AH347" i="60" s="1"/>
  <c r="R344" i="60"/>
  <c r="R415" i="60"/>
  <c r="R416" i="60" s="1"/>
  <c r="R347" i="60" s="1"/>
  <c r="J344" i="60"/>
  <c r="J415" i="60"/>
  <c r="J416" i="60" s="1"/>
  <c r="J347" i="60" s="1"/>
  <c r="BC447" i="60"/>
  <c r="BC451" i="60"/>
  <c r="BC448" i="60"/>
  <c r="BC449" i="60"/>
  <c r="AX447" i="60"/>
  <c r="AT415" i="60"/>
  <c r="AT416" i="60" s="1"/>
  <c r="AT347" i="60" s="1"/>
  <c r="AD415" i="60"/>
  <c r="N415" i="60"/>
  <c r="AR415" i="60"/>
  <c r="AO446" i="60"/>
  <c r="AO448" i="60"/>
  <c r="AO450" i="60"/>
  <c r="AO447" i="60"/>
  <c r="AO449" i="60"/>
  <c r="AO451" i="60"/>
  <c r="C434" i="60"/>
  <c r="C365" i="60" s="1"/>
  <c r="C432" i="60"/>
  <c r="C363" i="60" s="1"/>
  <c r="C435" i="60"/>
  <c r="C366" i="60" s="1"/>
  <c r="AF361" i="60"/>
  <c r="AF442" i="60"/>
  <c r="P361" i="60"/>
  <c r="P442" i="60"/>
  <c r="AZ435" i="60"/>
  <c r="AZ366" i="60" s="1"/>
  <c r="AJ435" i="60"/>
  <c r="AJ366" i="60" s="1"/>
  <c r="T435" i="60"/>
  <c r="T366" i="60" s="1"/>
  <c r="D435" i="60"/>
  <c r="D366" i="60" s="1"/>
  <c r="AN434" i="60"/>
  <c r="AN365" i="60" s="1"/>
  <c r="X434" i="60"/>
  <c r="X365" i="60" s="1"/>
  <c r="H434" i="60"/>
  <c r="H365" i="60" s="1"/>
  <c r="AR433" i="60"/>
  <c r="AR364" i="60" s="1"/>
  <c r="AB433" i="60"/>
  <c r="AB364" i="60" s="1"/>
  <c r="L433" i="60"/>
  <c r="L364" i="60" s="1"/>
  <c r="AV432" i="60"/>
  <c r="AV363" i="60" s="1"/>
  <c r="AF432" i="60"/>
  <c r="AF363" i="60" s="1"/>
  <c r="P432" i="60"/>
  <c r="P363" i="60" s="1"/>
  <c r="BA447" i="60"/>
  <c r="BA449" i="60"/>
  <c r="BA451" i="60"/>
  <c r="BA446" i="60"/>
  <c r="BA448" i="60"/>
  <c r="BA450" i="60"/>
  <c r="AG446" i="60"/>
  <c r="AG448" i="60"/>
  <c r="AG450" i="60"/>
  <c r="AG447" i="60"/>
  <c r="AG449" i="60"/>
  <c r="AG451" i="60"/>
  <c r="C450" i="60"/>
  <c r="AL415" i="60"/>
  <c r="V415" i="60"/>
  <c r="V346" i="60" s="1"/>
  <c r="F415" i="60"/>
  <c r="F416" i="60" s="1"/>
  <c r="F347" i="60" s="1"/>
  <c r="AU449" i="60"/>
  <c r="AU446" i="60"/>
  <c r="AU450" i="60"/>
  <c r="AU451" i="60"/>
  <c r="AU447" i="60"/>
  <c r="AZ415" i="60"/>
  <c r="AB415" i="60"/>
  <c r="T415" i="60"/>
  <c r="T346" i="60" s="1"/>
  <c r="D415" i="60"/>
  <c r="I446" i="60"/>
  <c r="I448" i="60"/>
  <c r="I450" i="60"/>
  <c r="I447" i="60"/>
  <c r="I449" i="60"/>
  <c r="I451" i="60"/>
  <c r="AP415" i="60"/>
  <c r="AP416" i="60" s="1"/>
  <c r="AP347" i="60" s="1"/>
  <c r="BC361" i="60"/>
  <c r="BC434" i="60"/>
  <c r="BC365" i="60" s="1"/>
  <c r="BC432" i="60"/>
  <c r="BC363" i="60" s="1"/>
  <c r="AU361" i="60"/>
  <c r="AU434" i="60"/>
  <c r="AU365" i="60" s="1"/>
  <c r="AU432" i="60"/>
  <c r="AU363" i="60" s="1"/>
  <c r="AM361" i="60"/>
  <c r="AM442" i="60"/>
  <c r="AM434" i="60"/>
  <c r="AM365" i="60" s="1"/>
  <c r="AM432" i="60"/>
  <c r="AM363" i="60" s="1"/>
  <c r="AE361" i="60"/>
  <c r="AE442" i="60"/>
  <c r="AE434" i="60"/>
  <c r="AE365" i="60" s="1"/>
  <c r="AE432" i="60"/>
  <c r="AE363" i="60" s="1"/>
  <c r="W361" i="60"/>
  <c r="W442" i="60"/>
  <c r="W434" i="60"/>
  <c r="W365" i="60" s="1"/>
  <c r="W432" i="60"/>
  <c r="W363" i="60" s="1"/>
  <c r="O361" i="60"/>
  <c r="O442" i="60"/>
  <c r="O434" i="60"/>
  <c r="O365" i="60" s="1"/>
  <c r="O432" i="60"/>
  <c r="O363" i="60" s="1"/>
  <c r="G361" i="60"/>
  <c r="G442" i="60"/>
  <c r="G434" i="60"/>
  <c r="G365" i="60" s="1"/>
  <c r="G432" i="60"/>
  <c r="G363" i="60" s="1"/>
  <c r="AV435" i="60"/>
  <c r="AV366" i="60" s="1"/>
  <c r="AF435" i="60"/>
  <c r="AF366" i="60" s="1"/>
  <c r="P435" i="60"/>
  <c r="P366" i="60" s="1"/>
  <c r="AZ434" i="60"/>
  <c r="AZ365" i="60" s="1"/>
  <c r="AJ434" i="60"/>
  <c r="AJ365" i="60" s="1"/>
  <c r="T434" i="60"/>
  <c r="T365" i="60" s="1"/>
  <c r="D434" i="60"/>
  <c r="D365" i="60" s="1"/>
  <c r="AN433" i="60"/>
  <c r="AN364" i="60" s="1"/>
  <c r="X433" i="60"/>
  <c r="X364" i="60" s="1"/>
  <c r="H433" i="60"/>
  <c r="H364" i="60" s="1"/>
  <c r="AR432" i="60"/>
  <c r="AR363" i="60" s="1"/>
  <c r="AB432" i="60"/>
  <c r="AB363" i="60" s="1"/>
  <c r="L432" i="60"/>
  <c r="L363" i="60" s="1"/>
  <c r="AW446" i="60"/>
  <c r="AW448" i="60"/>
  <c r="AW450" i="60"/>
  <c r="AW447" i="60"/>
  <c r="AW449" i="60"/>
  <c r="AW451" i="60"/>
  <c r="Y446" i="60"/>
  <c r="Y448" i="60"/>
  <c r="Y450" i="60"/>
  <c r="Y447" i="60"/>
  <c r="Y449" i="60"/>
  <c r="Y451" i="60"/>
  <c r="BB415" i="60"/>
  <c r="BB346" i="60" s="1"/>
  <c r="U447" i="60"/>
  <c r="U449" i="60"/>
  <c r="U451" i="60"/>
  <c r="U446" i="60"/>
  <c r="U448" i="60"/>
  <c r="U450" i="60"/>
  <c r="AJ415" i="60"/>
  <c r="AJ346" i="60" s="1"/>
  <c r="L415" i="60"/>
  <c r="L346" i="60" s="1"/>
  <c r="BB432" i="60"/>
  <c r="BB363" i="60" s="1"/>
  <c r="BB434" i="60"/>
  <c r="BB365" i="60" s="1"/>
  <c r="BB361" i="60"/>
  <c r="BB442" i="60"/>
  <c r="AT361" i="60"/>
  <c r="AT432" i="60"/>
  <c r="AT363" i="60" s="1"/>
  <c r="AT434" i="60"/>
  <c r="AT365" i="60" s="1"/>
  <c r="AT442" i="60"/>
  <c r="AL442" i="60"/>
  <c r="AL432" i="60"/>
  <c r="AL363" i="60" s="1"/>
  <c r="AL434" i="60"/>
  <c r="AL365" i="60" s="1"/>
  <c r="AL361" i="60"/>
  <c r="AD442" i="60"/>
  <c r="AD361" i="60"/>
  <c r="AD432" i="60"/>
  <c r="AD363" i="60" s="1"/>
  <c r="AD434" i="60"/>
  <c r="AD365" i="60" s="1"/>
  <c r="V442" i="60"/>
  <c r="V432" i="60"/>
  <c r="V363" i="60" s="1"/>
  <c r="V434" i="60"/>
  <c r="V365" i="60" s="1"/>
  <c r="V361" i="60"/>
  <c r="N442" i="60"/>
  <c r="N361" i="60"/>
  <c r="N432" i="60"/>
  <c r="N363" i="60" s="1"/>
  <c r="N434" i="60"/>
  <c r="N365" i="60" s="1"/>
  <c r="F442" i="60"/>
  <c r="F432" i="60"/>
  <c r="F363" i="60" s="1"/>
  <c r="F434" i="60"/>
  <c r="F365" i="60" s="1"/>
  <c r="F361" i="60"/>
  <c r="BC433" i="60"/>
  <c r="BC364" i="60" s="1"/>
  <c r="AM433" i="60"/>
  <c r="AM364" i="60" s="1"/>
  <c r="W433" i="60"/>
  <c r="W364" i="60" s="1"/>
  <c r="G433" i="60"/>
  <c r="G364" i="60" s="1"/>
  <c r="AV442" i="60"/>
  <c r="X442" i="60"/>
  <c r="AX451" i="60"/>
  <c r="BC450" i="60"/>
  <c r="E447" i="60"/>
  <c r="E449" i="60"/>
  <c r="E451" i="60"/>
  <c r="E446" i="60"/>
  <c r="E448" i="60"/>
  <c r="E450" i="60"/>
  <c r="AY415" i="60"/>
  <c r="AY416" i="60" s="1"/>
  <c r="AY347" i="60" s="1"/>
  <c r="AQ415" i="60"/>
  <c r="AQ416" i="60" s="1"/>
  <c r="AQ347" i="60" s="1"/>
  <c r="AI415" i="60"/>
  <c r="AI346" i="60" s="1"/>
  <c r="AA415" i="60"/>
  <c r="AA416" i="60" s="1"/>
  <c r="AA347" i="60" s="1"/>
  <c r="S415" i="60"/>
  <c r="S416" i="60" s="1"/>
  <c r="S347" i="60" s="1"/>
  <c r="K415" i="60"/>
  <c r="K416" i="60" s="1"/>
  <c r="K347" i="60" s="1"/>
  <c r="AO415" i="60"/>
  <c r="AO346" i="60" s="1"/>
  <c r="BA435" i="60"/>
  <c r="BA366" i="60" s="1"/>
  <c r="AS435" i="60"/>
  <c r="AS366" i="60" s="1"/>
  <c r="AK435" i="60"/>
  <c r="AK366" i="60" s="1"/>
  <c r="AC435" i="60"/>
  <c r="AC366" i="60" s="1"/>
  <c r="U435" i="60"/>
  <c r="U366" i="60" s="1"/>
  <c r="M435" i="60"/>
  <c r="M366" i="60" s="1"/>
  <c r="E435" i="60"/>
  <c r="E366" i="60" s="1"/>
  <c r="AW434" i="60"/>
  <c r="AW365" i="60" s="1"/>
  <c r="AO434" i="60"/>
  <c r="AO365" i="60" s="1"/>
  <c r="AG434" i="60"/>
  <c r="AG365" i="60" s="1"/>
  <c r="Y434" i="60"/>
  <c r="Y365" i="60" s="1"/>
  <c r="Q434" i="60"/>
  <c r="Q365" i="60" s="1"/>
  <c r="I434" i="60"/>
  <c r="I365" i="60" s="1"/>
  <c r="BA433" i="60"/>
  <c r="BA364" i="60" s="1"/>
  <c r="AS433" i="60"/>
  <c r="AS364" i="60" s="1"/>
  <c r="AK433" i="60"/>
  <c r="AK364" i="60" s="1"/>
  <c r="AC433" i="60"/>
  <c r="AC364" i="60" s="1"/>
  <c r="U433" i="60"/>
  <c r="U364" i="60" s="1"/>
  <c r="M433" i="60"/>
  <c r="M364" i="60" s="1"/>
  <c r="E433" i="60"/>
  <c r="E364" i="60" s="1"/>
  <c r="AW432" i="60"/>
  <c r="AW363" i="60" s="1"/>
  <c r="AO432" i="60"/>
  <c r="AO363" i="60" s="1"/>
  <c r="AG432" i="60"/>
  <c r="AG363" i="60" s="1"/>
  <c r="Y432" i="60"/>
  <c r="Y363" i="60" s="1"/>
  <c r="Q432" i="60"/>
  <c r="Q363" i="60" s="1"/>
  <c r="I432" i="60"/>
  <c r="I363" i="60" s="1"/>
  <c r="AH450" i="60"/>
  <c r="R450" i="60"/>
  <c r="Z448" i="60"/>
  <c r="J448" i="60"/>
  <c r="AH446" i="60"/>
  <c r="R446" i="60"/>
  <c r="AY433" i="60"/>
  <c r="AY364" i="60" s="1"/>
  <c r="AQ433" i="60"/>
  <c r="AQ364" i="60" s="1"/>
  <c r="AI433" i="60"/>
  <c r="AI364" i="60" s="1"/>
  <c r="S433" i="60"/>
  <c r="S364" i="60" s="1"/>
  <c r="Z451" i="60"/>
  <c r="J451" i="60"/>
  <c r="AH449" i="60"/>
  <c r="R449" i="60"/>
  <c r="Z447" i="60"/>
  <c r="J447" i="60"/>
  <c r="AX361" i="60"/>
  <c r="AH361" i="60"/>
  <c r="R361" i="60"/>
  <c r="AA442" i="60"/>
  <c r="AA361" i="60"/>
  <c r="K442" i="60"/>
  <c r="K361" i="60"/>
  <c r="AY435" i="60"/>
  <c r="AY366" i="60" s="1"/>
  <c r="P416" i="60"/>
  <c r="P347" i="60" s="1"/>
  <c r="AG415" i="60"/>
  <c r="AG416" i="60" s="1"/>
  <c r="AG347" i="60" s="1"/>
  <c r="AX435" i="60"/>
  <c r="AX366" i="60" s="1"/>
  <c r="AP435" i="60"/>
  <c r="AP366" i="60" s="1"/>
  <c r="AH435" i="60"/>
  <c r="AH366" i="60" s="1"/>
  <c r="Z435" i="60"/>
  <c r="Z366" i="60" s="1"/>
  <c r="R435" i="60"/>
  <c r="R366" i="60" s="1"/>
  <c r="J435" i="60"/>
  <c r="J366" i="60" s="1"/>
  <c r="AX433" i="60"/>
  <c r="AX364" i="60" s="1"/>
  <c r="AP433" i="60"/>
  <c r="AP364" i="60" s="1"/>
  <c r="AH433" i="60"/>
  <c r="AH364" i="60" s="1"/>
  <c r="Z433" i="60"/>
  <c r="Z364" i="60" s="1"/>
  <c r="R433" i="60"/>
  <c r="R364" i="60" s="1"/>
  <c r="J433" i="60"/>
  <c r="J364" i="60" s="1"/>
  <c r="AY442" i="60"/>
  <c r="AQ442" i="60"/>
  <c r="AC442" i="60"/>
  <c r="M442" i="60"/>
  <c r="AF344" i="60"/>
  <c r="AW361" i="60"/>
  <c r="AG361" i="60"/>
  <c r="Q361" i="60"/>
  <c r="AI442" i="60"/>
  <c r="AI361" i="60"/>
  <c r="S442" i="60"/>
  <c r="S361" i="60"/>
  <c r="AQ435" i="60"/>
  <c r="AQ366" i="60" s="1"/>
  <c r="AA435" i="60"/>
  <c r="AA366" i="60" s="1"/>
  <c r="K435" i="60"/>
  <c r="K366" i="60" s="1"/>
  <c r="I415" i="60"/>
  <c r="I416" i="60" s="1"/>
  <c r="I347" i="60" s="1"/>
  <c r="AW435" i="60"/>
  <c r="AW366" i="60" s="1"/>
  <c r="AO435" i="60"/>
  <c r="AO366" i="60" s="1"/>
  <c r="AG435" i="60"/>
  <c r="AG366" i="60" s="1"/>
  <c r="Y435" i="60"/>
  <c r="Y366" i="60" s="1"/>
  <c r="Q435" i="60"/>
  <c r="Q366" i="60" s="1"/>
  <c r="I435" i="60"/>
  <c r="I366" i="60" s="1"/>
  <c r="BA434" i="60"/>
  <c r="BA365" i="60" s="1"/>
  <c r="AS434" i="60"/>
  <c r="AS365" i="60" s="1"/>
  <c r="AK434" i="60"/>
  <c r="AK365" i="60" s="1"/>
  <c r="AC434" i="60"/>
  <c r="AC365" i="60" s="1"/>
  <c r="U434" i="60"/>
  <c r="U365" i="60" s="1"/>
  <c r="M434" i="60"/>
  <c r="M365" i="60" s="1"/>
  <c r="E434" i="60"/>
  <c r="E365" i="60" s="1"/>
  <c r="Z450" i="60"/>
  <c r="J450" i="60"/>
  <c r="AR346" i="60"/>
  <c r="AR416" i="60"/>
  <c r="AR347" i="60" s="1"/>
  <c r="AB346" i="60"/>
  <c r="AB416" i="60"/>
  <c r="AB347" i="60" s="1"/>
  <c r="L416" i="60"/>
  <c r="L347" i="60" s="1"/>
  <c r="D346" i="60"/>
  <c r="D416" i="60"/>
  <c r="D347" i="60" s="1"/>
  <c r="AL346" i="60"/>
  <c r="AL416" i="60"/>
  <c r="AL347" i="60" s="1"/>
  <c r="AZ346" i="60"/>
  <c r="AZ416" i="60"/>
  <c r="AZ347" i="60" s="1"/>
  <c r="AI416" i="60"/>
  <c r="AI347" i="60" s="1"/>
  <c r="V416" i="60"/>
  <c r="V347" i="60" s="1"/>
  <c r="N346" i="60"/>
  <c r="N416" i="60"/>
  <c r="N347" i="60" s="1"/>
  <c r="AD346" i="60"/>
  <c r="AD416" i="60"/>
  <c r="AD347" i="60" s="1"/>
  <c r="C416" i="60"/>
  <c r="C347" i="60" s="1"/>
  <c r="AA342" i="60"/>
  <c r="AO416" i="60"/>
  <c r="AO347" i="60" s="1"/>
  <c r="AG346" i="60"/>
  <c r="Y346" i="60"/>
  <c r="AN416" i="60"/>
  <c r="AN347" i="60" s="1"/>
  <c r="BC415" i="60"/>
  <c r="AU415" i="60"/>
  <c r="AM415" i="60"/>
  <c r="AE415" i="60"/>
  <c r="W415" i="60"/>
  <c r="O415" i="60"/>
  <c r="G415" i="60"/>
  <c r="AV346" i="60"/>
  <c r="X346" i="60"/>
  <c r="H346" i="60"/>
  <c r="Z346" i="60"/>
  <c r="BA415" i="60"/>
  <c r="AS415" i="60"/>
  <c r="AK415" i="60"/>
  <c r="AC415" i="60"/>
  <c r="U415" i="60"/>
  <c r="M415" i="60"/>
  <c r="E415" i="60"/>
  <c r="AY342" i="60"/>
  <c r="AI342" i="60"/>
  <c r="K342" i="60"/>
  <c r="AQ342" i="60"/>
  <c r="S342" i="60"/>
  <c r="AX346" i="60"/>
  <c r="R346" i="60"/>
  <c r="D8" i="263"/>
  <c r="E8" i="263"/>
  <c r="F8" i="263"/>
  <c r="G8" i="263"/>
  <c r="H8" i="263"/>
  <c r="I8" i="263"/>
  <c r="J8" i="263"/>
  <c r="K8" i="263"/>
  <c r="B14" i="263"/>
  <c r="C14" i="263"/>
  <c r="D14" i="263"/>
  <c r="E14" i="263"/>
  <c r="F14" i="263"/>
  <c r="G14" i="263"/>
  <c r="H14" i="263"/>
  <c r="I14" i="263"/>
  <c r="J14" i="263"/>
  <c r="K14" i="263"/>
  <c r="B20" i="263"/>
  <c r="C20" i="263"/>
  <c r="D20" i="263"/>
  <c r="E20" i="263"/>
  <c r="F20" i="263"/>
  <c r="G20" i="263"/>
  <c r="H20" i="263"/>
  <c r="I20" i="263"/>
  <c r="J20" i="263"/>
  <c r="K20" i="263"/>
  <c r="B26" i="263"/>
  <c r="C26" i="263"/>
  <c r="D26" i="263"/>
  <c r="E26" i="263"/>
  <c r="F26" i="263"/>
  <c r="G26" i="263"/>
  <c r="H26" i="263"/>
  <c r="I26" i="263"/>
  <c r="J26" i="263"/>
  <c r="K26" i="263"/>
  <c r="B32" i="263"/>
  <c r="C32" i="263"/>
  <c r="D32" i="263"/>
  <c r="E32" i="263"/>
  <c r="F32" i="263"/>
  <c r="G32" i="263"/>
  <c r="H32" i="263"/>
  <c r="I32" i="263"/>
  <c r="J32" i="263"/>
  <c r="K32" i="263"/>
  <c r="D9" i="263"/>
  <c r="E9" i="263"/>
  <c r="F9" i="263"/>
  <c r="G9" i="263"/>
  <c r="H9" i="263"/>
  <c r="I9" i="263"/>
  <c r="J9" i="263"/>
  <c r="K9" i="263"/>
  <c r="B15" i="263"/>
  <c r="C15" i="263"/>
  <c r="D15" i="263"/>
  <c r="E15" i="263"/>
  <c r="F15" i="263"/>
  <c r="G15" i="263"/>
  <c r="H15" i="263"/>
  <c r="I15" i="263"/>
  <c r="J15" i="263"/>
  <c r="K15" i="263"/>
  <c r="B21" i="263"/>
  <c r="C21" i="263"/>
  <c r="D21" i="263"/>
  <c r="E21" i="263"/>
  <c r="F21" i="263"/>
  <c r="G21" i="263"/>
  <c r="H21" i="263"/>
  <c r="I21" i="263"/>
  <c r="J21" i="263"/>
  <c r="K21" i="263"/>
  <c r="B27" i="263"/>
  <c r="C27" i="263"/>
  <c r="D27" i="263"/>
  <c r="E27" i="263"/>
  <c r="F27" i="263"/>
  <c r="G27" i="263"/>
  <c r="H27" i="263"/>
  <c r="I27" i="263"/>
  <c r="J27" i="263"/>
  <c r="K27" i="263"/>
  <c r="B33" i="263"/>
  <c r="C33" i="263"/>
  <c r="D33" i="263"/>
  <c r="E33" i="263"/>
  <c r="F33" i="263"/>
  <c r="G33" i="263"/>
  <c r="H33" i="263"/>
  <c r="I33" i="263"/>
  <c r="J33" i="263"/>
  <c r="K33" i="263"/>
  <c r="D10" i="263"/>
  <c r="E10" i="263"/>
  <c r="F10" i="263"/>
  <c r="G10" i="263"/>
  <c r="H10" i="263"/>
  <c r="I10" i="263"/>
  <c r="J10" i="263"/>
  <c r="K10" i="263"/>
  <c r="B16" i="263"/>
  <c r="C16" i="263"/>
  <c r="D16" i="263"/>
  <c r="E16" i="263"/>
  <c r="F16" i="263"/>
  <c r="G16" i="263"/>
  <c r="H16" i="263"/>
  <c r="I16" i="263"/>
  <c r="J16" i="263"/>
  <c r="K16" i="263"/>
  <c r="B22" i="263"/>
  <c r="C22" i="263"/>
  <c r="D22" i="263"/>
  <c r="E22" i="263"/>
  <c r="F22" i="263"/>
  <c r="G22" i="263"/>
  <c r="H22" i="263"/>
  <c r="I22" i="263"/>
  <c r="J22" i="263"/>
  <c r="K22" i="263"/>
  <c r="B28" i="263"/>
  <c r="C28" i="263"/>
  <c r="D28" i="263"/>
  <c r="E28" i="263"/>
  <c r="F28" i="263"/>
  <c r="G28" i="263"/>
  <c r="H28" i="263"/>
  <c r="I28" i="263"/>
  <c r="J28" i="263"/>
  <c r="K28" i="263"/>
  <c r="B34" i="263"/>
  <c r="C34" i="263"/>
  <c r="D34" i="263"/>
  <c r="E34" i="263"/>
  <c r="F34" i="263"/>
  <c r="G34" i="263"/>
  <c r="H34" i="263"/>
  <c r="I34" i="263"/>
  <c r="J34" i="263"/>
  <c r="K34" i="263"/>
  <c r="D11" i="263"/>
  <c r="E11" i="263"/>
  <c r="F11" i="263"/>
  <c r="G11" i="263"/>
  <c r="H11" i="263"/>
  <c r="I11" i="263"/>
  <c r="J11" i="263"/>
  <c r="K11" i="263"/>
  <c r="B17" i="263"/>
  <c r="C17" i="263"/>
  <c r="D17" i="263"/>
  <c r="E17" i="263"/>
  <c r="F17" i="263"/>
  <c r="G17" i="263"/>
  <c r="H17" i="263"/>
  <c r="I17" i="263"/>
  <c r="J17" i="263"/>
  <c r="K17" i="263"/>
  <c r="B23" i="263"/>
  <c r="C23" i="263"/>
  <c r="D23" i="263"/>
  <c r="E23" i="263"/>
  <c r="F23" i="263"/>
  <c r="G23" i="263"/>
  <c r="H23" i="263"/>
  <c r="I23" i="263"/>
  <c r="J23" i="263"/>
  <c r="K23" i="263"/>
  <c r="B29" i="263"/>
  <c r="C29" i="263"/>
  <c r="D29" i="263"/>
  <c r="E29" i="263"/>
  <c r="F29" i="263"/>
  <c r="G29" i="263"/>
  <c r="H29" i="263"/>
  <c r="I29" i="263"/>
  <c r="J29" i="263"/>
  <c r="K29" i="263"/>
  <c r="B35" i="263"/>
  <c r="C35" i="263"/>
  <c r="D35" i="263"/>
  <c r="E35" i="263"/>
  <c r="F35" i="263"/>
  <c r="G35" i="263"/>
  <c r="H35" i="263"/>
  <c r="I35" i="263"/>
  <c r="J35" i="263"/>
  <c r="K35" i="263"/>
  <c r="D12" i="263"/>
  <c r="E12" i="263"/>
  <c r="F12" i="263"/>
  <c r="G12" i="263"/>
  <c r="H12" i="263"/>
  <c r="I12" i="263"/>
  <c r="J12" i="263"/>
  <c r="K12" i="263"/>
  <c r="B18" i="263"/>
  <c r="C18" i="263"/>
  <c r="D18" i="263"/>
  <c r="E18" i="263"/>
  <c r="F18" i="263"/>
  <c r="G18" i="263"/>
  <c r="H18" i="263"/>
  <c r="I18" i="263"/>
  <c r="J18" i="263"/>
  <c r="K18" i="263"/>
  <c r="B24" i="263"/>
  <c r="C24" i="263"/>
  <c r="D24" i="263"/>
  <c r="E24" i="263"/>
  <c r="F24" i="263"/>
  <c r="G24" i="263"/>
  <c r="H24" i="263"/>
  <c r="I24" i="263"/>
  <c r="J24" i="263"/>
  <c r="K24" i="263"/>
  <c r="B30" i="263"/>
  <c r="C30" i="263"/>
  <c r="D30" i="263"/>
  <c r="E30" i="263"/>
  <c r="F30" i="263"/>
  <c r="G30" i="263"/>
  <c r="H30" i="263"/>
  <c r="I30" i="263"/>
  <c r="J30" i="263"/>
  <c r="K30" i="263"/>
  <c r="B36" i="263"/>
  <c r="C36" i="263"/>
  <c r="D36" i="263"/>
  <c r="E36" i="263"/>
  <c r="F36" i="263"/>
  <c r="G36" i="263"/>
  <c r="H36" i="263"/>
  <c r="I36" i="263"/>
  <c r="J36" i="263"/>
  <c r="K36" i="263"/>
  <c r="G2" i="263"/>
  <c r="H2" i="263"/>
  <c r="I2" i="263"/>
  <c r="J2" i="263"/>
  <c r="K2" i="263"/>
  <c r="B8" i="263"/>
  <c r="C8" i="263"/>
  <c r="G3" i="263"/>
  <c r="H3" i="263"/>
  <c r="I3" i="263"/>
  <c r="J3" i="263"/>
  <c r="K3" i="263"/>
  <c r="B9" i="263"/>
  <c r="C9" i="263"/>
  <c r="G4" i="263"/>
  <c r="H4" i="263"/>
  <c r="I4" i="263"/>
  <c r="J4" i="263"/>
  <c r="K4" i="263"/>
  <c r="B10" i="263"/>
  <c r="C10" i="263"/>
  <c r="G5" i="263"/>
  <c r="H5" i="263"/>
  <c r="I5" i="263"/>
  <c r="J5" i="263"/>
  <c r="K5" i="263"/>
  <c r="B11" i="263"/>
  <c r="C11" i="263"/>
  <c r="G6" i="263"/>
  <c r="H6" i="263"/>
  <c r="I6" i="263"/>
  <c r="J6" i="263"/>
  <c r="K6" i="263"/>
  <c r="B12" i="263"/>
  <c r="C12" i="263"/>
  <c r="F6" i="263"/>
  <c r="F5" i="263"/>
  <c r="F4" i="263"/>
  <c r="F3" i="263"/>
  <c r="A1" i="263"/>
  <c r="A12" i="263"/>
  <c r="A36" i="263" s="1"/>
  <c r="A11" i="263"/>
  <c r="A29" i="263" s="1"/>
  <c r="A10" i="263"/>
  <c r="A16" i="263" s="1"/>
  <c r="A9" i="263"/>
  <c r="A33" i="263" s="1"/>
  <c r="D6" i="263"/>
  <c r="D5" i="263"/>
  <c r="D4" i="263"/>
  <c r="D3" i="263"/>
  <c r="F2" i="263"/>
  <c r="D8" i="261"/>
  <c r="E8" i="261"/>
  <c r="F8" i="261"/>
  <c r="G8" i="261"/>
  <c r="H8" i="261"/>
  <c r="I8" i="261"/>
  <c r="J8" i="261"/>
  <c r="K8" i="261"/>
  <c r="B14" i="261"/>
  <c r="C14" i="261"/>
  <c r="D14" i="261"/>
  <c r="E14" i="261"/>
  <c r="F14" i="261"/>
  <c r="G14" i="261"/>
  <c r="H14" i="261"/>
  <c r="I14" i="261"/>
  <c r="J14" i="261"/>
  <c r="K14" i="261"/>
  <c r="B20" i="261"/>
  <c r="C20" i="261"/>
  <c r="D20" i="261"/>
  <c r="E20" i="261"/>
  <c r="F20" i="261"/>
  <c r="G20" i="261"/>
  <c r="H20" i="261"/>
  <c r="I20" i="261"/>
  <c r="J20" i="261"/>
  <c r="K20" i="261"/>
  <c r="B26" i="261"/>
  <c r="C26" i="261"/>
  <c r="D26" i="261"/>
  <c r="E26" i="261"/>
  <c r="F26" i="261"/>
  <c r="G26" i="261"/>
  <c r="H26" i="261"/>
  <c r="I26" i="261"/>
  <c r="J26" i="261"/>
  <c r="K26" i="261"/>
  <c r="B32" i="261"/>
  <c r="C32" i="261"/>
  <c r="D32" i="261"/>
  <c r="E32" i="261"/>
  <c r="F32" i="261"/>
  <c r="G32" i="261"/>
  <c r="H32" i="261"/>
  <c r="I32" i="261"/>
  <c r="J32" i="261"/>
  <c r="K32" i="261"/>
  <c r="D9" i="261"/>
  <c r="E9" i="261"/>
  <c r="F9" i="261"/>
  <c r="G9" i="261"/>
  <c r="H9" i="261"/>
  <c r="I9" i="261"/>
  <c r="J9" i="261"/>
  <c r="K9" i="261"/>
  <c r="B15" i="261"/>
  <c r="C15" i="261"/>
  <c r="D15" i="261"/>
  <c r="E15" i="261"/>
  <c r="F15" i="261"/>
  <c r="G15" i="261"/>
  <c r="H15" i="261"/>
  <c r="I15" i="261"/>
  <c r="J15" i="261"/>
  <c r="K15" i="261"/>
  <c r="B21" i="261"/>
  <c r="C21" i="261"/>
  <c r="D21" i="261"/>
  <c r="E21" i="261"/>
  <c r="F21" i="261"/>
  <c r="G21" i="261"/>
  <c r="H21" i="261"/>
  <c r="I21" i="261"/>
  <c r="J21" i="261"/>
  <c r="K21" i="261"/>
  <c r="B27" i="261"/>
  <c r="C27" i="261"/>
  <c r="D27" i="261"/>
  <c r="E27" i="261"/>
  <c r="F27" i="261"/>
  <c r="G27" i="261"/>
  <c r="H27" i="261"/>
  <c r="I27" i="261"/>
  <c r="J27" i="261"/>
  <c r="K27" i="261"/>
  <c r="B33" i="261"/>
  <c r="C33" i="261"/>
  <c r="D33" i="261"/>
  <c r="E33" i="261"/>
  <c r="F33" i="261"/>
  <c r="G33" i="261"/>
  <c r="H33" i="261"/>
  <c r="I33" i="261"/>
  <c r="J33" i="261"/>
  <c r="K33" i="261"/>
  <c r="D10" i="261"/>
  <c r="E10" i="261"/>
  <c r="F10" i="261"/>
  <c r="G10" i="261"/>
  <c r="H10" i="261"/>
  <c r="I10" i="261"/>
  <c r="J10" i="261"/>
  <c r="K10" i="261"/>
  <c r="B16" i="261"/>
  <c r="C16" i="261"/>
  <c r="D16" i="261"/>
  <c r="E16" i="261"/>
  <c r="F16" i="261"/>
  <c r="G16" i="261"/>
  <c r="H16" i="261"/>
  <c r="I16" i="261"/>
  <c r="J16" i="261"/>
  <c r="K16" i="261"/>
  <c r="B22" i="261"/>
  <c r="C22" i="261"/>
  <c r="D22" i="261"/>
  <c r="E22" i="261"/>
  <c r="F22" i="261"/>
  <c r="G22" i="261"/>
  <c r="H22" i="261"/>
  <c r="I22" i="261"/>
  <c r="J22" i="261"/>
  <c r="K22" i="261"/>
  <c r="B28" i="261"/>
  <c r="C28" i="261"/>
  <c r="D28" i="261"/>
  <c r="E28" i="261"/>
  <c r="F28" i="261"/>
  <c r="G28" i="261"/>
  <c r="H28" i="261"/>
  <c r="I28" i="261"/>
  <c r="J28" i="261"/>
  <c r="K28" i="261"/>
  <c r="B34" i="261"/>
  <c r="C34" i="261"/>
  <c r="D34" i="261"/>
  <c r="E34" i="261"/>
  <c r="F34" i="261"/>
  <c r="G34" i="261"/>
  <c r="H34" i="261"/>
  <c r="I34" i="261"/>
  <c r="J34" i="261"/>
  <c r="K34" i="261"/>
  <c r="D11" i="261"/>
  <c r="E11" i="261"/>
  <c r="F11" i="261"/>
  <c r="G11" i="261"/>
  <c r="H11" i="261"/>
  <c r="I11" i="261"/>
  <c r="J11" i="261"/>
  <c r="K11" i="261"/>
  <c r="B17" i="261"/>
  <c r="C17" i="261"/>
  <c r="D17" i="261"/>
  <c r="E17" i="261"/>
  <c r="F17" i="261"/>
  <c r="G17" i="261"/>
  <c r="H17" i="261"/>
  <c r="I17" i="261"/>
  <c r="J17" i="261"/>
  <c r="K17" i="261"/>
  <c r="B23" i="261"/>
  <c r="C23" i="261"/>
  <c r="D23" i="261"/>
  <c r="E23" i="261"/>
  <c r="F23" i="261"/>
  <c r="G23" i="261"/>
  <c r="H23" i="261"/>
  <c r="I23" i="261"/>
  <c r="J23" i="261"/>
  <c r="K23" i="261"/>
  <c r="B29" i="261"/>
  <c r="C29" i="261"/>
  <c r="D29" i="261"/>
  <c r="E29" i="261"/>
  <c r="F29" i="261"/>
  <c r="G29" i="261"/>
  <c r="H29" i="261"/>
  <c r="I29" i="261"/>
  <c r="J29" i="261"/>
  <c r="K29" i="261"/>
  <c r="B35" i="261"/>
  <c r="C35" i="261"/>
  <c r="D35" i="261"/>
  <c r="E35" i="261"/>
  <c r="F35" i="261"/>
  <c r="G35" i="261"/>
  <c r="H35" i="261"/>
  <c r="I35" i="261"/>
  <c r="J35" i="261"/>
  <c r="K35" i="261"/>
  <c r="D12" i="261"/>
  <c r="E12" i="261"/>
  <c r="F12" i="261"/>
  <c r="G12" i="261"/>
  <c r="H12" i="261"/>
  <c r="I12" i="261"/>
  <c r="J12" i="261"/>
  <c r="K12" i="261"/>
  <c r="B18" i="261"/>
  <c r="C18" i="261"/>
  <c r="D18" i="261"/>
  <c r="E18" i="261"/>
  <c r="F18" i="261"/>
  <c r="G18" i="261"/>
  <c r="H18" i="261"/>
  <c r="I18" i="261"/>
  <c r="J18" i="261"/>
  <c r="K18" i="261"/>
  <c r="B24" i="261"/>
  <c r="C24" i="261"/>
  <c r="D24" i="261"/>
  <c r="E24" i="261"/>
  <c r="F24" i="261"/>
  <c r="G24" i="261"/>
  <c r="H24" i="261"/>
  <c r="I24" i="261"/>
  <c r="J24" i="261"/>
  <c r="K24" i="261"/>
  <c r="B30" i="261"/>
  <c r="C30" i="261"/>
  <c r="D30" i="261"/>
  <c r="E30" i="261"/>
  <c r="F30" i="261"/>
  <c r="G30" i="261"/>
  <c r="H30" i="261"/>
  <c r="I30" i="261"/>
  <c r="J30" i="261"/>
  <c r="K30" i="261"/>
  <c r="B36" i="261"/>
  <c r="C36" i="261"/>
  <c r="D36" i="261"/>
  <c r="E36" i="261"/>
  <c r="F36" i="261"/>
  <c r="G36" i="261"/>
  <c r="H36" i="261"/>
  <c r="I36" i="261"/>
  <c r="J36" i="261"/>
  <c r="K36" i="261"/>
  <c r="G2" i="261"/>
  <c r="H2" i="261"/>
  <c r="I2" i="261"/>
  <c r="J2" i="261"/>
  <c r="K2" i="261"/>
  <c r="B8" i="261"/>
  <c r="C8" i="261"/>
  <c r="G3" i="261"/>
  <c r="H3" i="261"/>
  <c r="I3" i="261"/>
  <c r="J3" i="261"/>
  <c r="K3" i="261"/>
  <c r="B9" i="261"/>
  <c r="C9" i="261"/>
  <c r="G4" i="261"/>
  <c r="H4" i="261"/>
  <c r="I4" i="261"/>
  <c r="J4" i="261"/>
  <c r="K4" i="261"/>
  <c r="B10" i="261"/>
  <c r="C10" i="261"/>
  <c r="G5" i="261"/>
  <c r="H5" i="261"/>
  <c r="I5" i="261"/>
  <c r="J5" i="261"/>
  <c r="K5" i="261"/>
  <c r="B11" i="261"/>
  <c r="C11" i="261"/>
  <c r="G6" i="261"/>
  <c r="H6" i="261"/>
  <c r="I6" i="261"/>
  <c r="J6" i="261"/>
  <c r="K6" i="261"/>
  <c r="B12" i="261"/>
  <c r="C12" i="261"/>
  <c r="F6" i="261"/>
  <c r="F5" i="261"/>
  <c r="F4" i="261"/>
  <c r="F3" i="261"/>
  <c r="A1" i="261"/>
  <c r="A12" i="261"/>
  <c r="A36" i="261" s="1"/>
  <c r="A11" i="261"/>
  <c r="A29" i="261" s="1"/>
  <c r="A10" i="261"/>
  <c r="A22" i="261" s="1"/>
  <c r="A9" i="261"/>
  <c r="A33" i="261" s="1"/>
  <c r="D6" i="261"/>
  <c r="D5" i="261"/>
  <c r="D4" i="261"/>
  <c r="D3" i="261"/>
  <c r="F2" i="261"/>
  <c r="S346" i="60" l="1"/>
  <c r="AK450" i="60"/>
  <c r="K346" i="60"/>
  <c r="AT346" i="60"/>
  <c r="BB416" i="60"/>
  <c r="BB347" i="60" s="1"/>
  <c r="AJ416" i="60"/>
  <c r="AJ347" i="60" s="1"/>
  <c r="AK448" i="60"/>
  <c r="AW346" i="60"/>
  <c r="AA346" i="60"/>
  <c r="AK446" i="60"/>
  <c r="AK451" i="60"/>
  <c r="AH346" i="60"/>
  <c r="AK449" i="60"/>
  <c r="W447" i="60"/>
  <c r="W451" i="60"/>
  <c r="W448" i="60"/>
  <c r="W449" i="60"/>
  <c r="W446" i="60"/>
  <c r="W450" i="60"/>
  <c r="AM447" i="60"/>
  <c r="AM451" i="60"/>
  <c r="AM448" i="60"/>
  <c r="AM449" i="60"/>
  <c r="AM446" i="60"/>
  <c r="AM450" i="60"/>
  <c r="D447" i="60"/>
  <c r="D449" i="60"/>
  <c r="D451" i="60"/>
  <c r="D446" i="60"/>
  <c r="D448" i="60"/>
  <c r="D450" i="60"/>
  <c r="AY346" i="60"/>
  <c r="AB447" i="60"/>
  <c r="AB449" i="60"/>
  <c r="AB451" i="60"/>
  <c r="AB446" i="60"/>
  <c r="AB448" i="60"/>
  <c r="AB450" i="60"/>
  <c r="M447" i="60"/>
  <c r="M449" i="60"/>
  <c r="M451" i="60"/>
  <c r="M446" i="60"/>
  <c r="M448" i="60"/>
  <c r="M450" i="60"/>
  <c r="N449" i="60"/>
  <c r="N446" i="60"/>
  <c r="N450" i="60"/>
  <c r="N447" i="60"/>
  <c r="N451" i="60"/>
  <c r="N448" i="60"/>
  <c r="AD449" i="60"/>
  <c r="AD446" i="60"/>
  <c r="AD450" i="60"/>
  <c r="AD447" i="60"/>
  <c r="AD451" i="60"/>
  <c r="AD448" i="60"/>
  <c r="AF446" i="60"/>
  <c r="AF448" i="60"/>
  <c r="AF450" i="60"/>
  <c r="AF447" i="60"/>
  <c r="AF449" i="60"/>
  <c r="AF451" i="60"/>
  <c r="BB447" i="60"/>
  <c r="BB451" i="60"/>
  <c r="BB448" i="60"/>
  <c r="BB449" i="60"/>
  <c r="BB446" i="60"/>
  <c r="BB450" i="60"/>
  <c r="G447" i="60"/>
  <c r="G451" i="60"/>
  <c r="G448" i="60"/>
  <c r="G449" i="60"/>
  <c r="G450" i="60"/>
  <c r="G446" i="60"/>
  <c r="AQ446" i="60"/>
  <c r="AQ450" i="60"/>
  <c r="AQ447" i="60"/>
  <c r="AQ448" i="60"/>
  <c r="AQ449" i="60"/>
  <c r="AQ451" i="60"/>
  <c r="F346" i="60"/>
  <c r="AI448" i="60"/>
  <c r="AI449" i="60"/>
  <c r="AI450" i="60"/>
  <c r="AI446" i="60"/>
  <c r="AI447" i="60"/>
  <c r="AI451" i="60"/>
  <c r="AY448" i="60"/>
  <c r="AY449" i="60"/>
  <c r="AY446" i="60"/>
  <c r="AY450" i="60"/>
  <c r="AY451" i="60"/>
  <c r="AY447" i="60"/>
  <c r="X446" i="60"/>
  <c r="X448" i="60"/>
  <c r="X450" i="60"/>
  <c r="X447" i="60"/>
  <c r="X449" i="60"/>
  <c r="X451" i="60"/>
  <c r="L447" i="60"/>
  <c r="L449" i="60"/>
  <c r="L451" i="60"/>
  <c r="L446" i="60"/>
  <c r="L448" i="60"/>
  <c r="L450" i="60"/>
  <c r="AR447" i="60"/>
  <c r="AR449" i="60"/>
  <c r="AR451" i="60"/>
  <c r="AR446" i="60"/>
  <c r="AR448" i="60"/>
  <c r="AR450" i="60"/>
  <c r="S448" i="60"/>
  <c r="S449" i="60"/>
  <c r="S446" i="60"/>
  <c r="S450" i="60"/>
  <c r="S447" i="60"/>
  <c r="S451" i="60"/>
  <c r="AC447" i="60"/>
  <c r="AC449" i="60"/>
  <c r="AC451" i="60"/>
  <c r="AC446" i="60"/>
  <c r="AC448" i="60"/>
  <c r="AC450" i="60"/>
  <c r="AJ447" i="60"/>
  <c r="AJ449" i="60"/>
  <c r="AJ451" i="60"/>
  <c r="AJ446" i="60"/>
  <c r="AJ448" i="60"/>
  <c r="AJ450" i="60"/>
  <c r="K446" i="60"/>
  <c r="K450" i="60"/>
  <c r="K447" i="60"/>
  <c r="K448" i="60"/>
  <c r="K451" i="60"/>
  <c r="K449" i="60"/>
  <c r="J346" i="60"/>
  <c r="I346" i="60"/>
  <c r="AQ346" i="60"/>
  <c r="T416" i="60"/>
  <c r="T347" i="60" s="1"/>
  <c r="AT449" i="60"/>
  <c r="AT446" i="60"/>
  <c r="AT450" i="60"/>
  <c r="AT447" i="60"/>
  <c r="AT451" i="60"/>
  <c r="AT448" i="60"/>
  <c r="O449" i="60"/>
  <c r="O446" i="60"/>
  <c r="O450" i="60"/>
  <c r="O451" i="60"/>
  <c r="O447" i="60"/>
  <c r="O448" i="60"/>
  <c r="AE449" i="60"/>
  <c r="AE446" i="60"/>
  <c r="AE450" i="60"/>
  <c r="AE447" i="60"/>
  <c r="AE451" i="60"/>
  <c r="AE448" i="60"/>
  <c r="T447" i="60"/>
  <c r="T449" i="60"/>
  <c r="T451" i="60"/>
  <c r="T446" i="60"/>
  <c r="T448" i="60"/>
  <c r="T450" i="60"/>
  <c r="AZ447" i="60"/>
  <c r="AZ449" i="60"/>
  <c r="AZ451" i="60"/>
  <c r="AZ446" i="60"/>
  <c r="AZ448" i="60"/>
  <c r="AZ450" i="60"/>
  <c r="AV446" i="60"/>
  <c r="AV448" i="60"/>
  <c r="AV450" i="60"/>
  <c r="AV447" i="60"/>
  <c r="AV449" i="60"/>
  <c r="AV451" i="60"/>
  <c r="F447" i="60"/>
  <c r="F451" i="60"/>
  <c r="F448" i="60"/>
  <c r="F449" i="60"/>
  <c r="F446" i="60"/>
  <c r="F450" i="60"/>
  <c r="V447" i="60"/>
  <c r="V451" i="60"/>
  <c r="V448" i="60"/>
  <c r="V449" i="60"/>
  <c r="V446" i="60"/>
  <c r="V450" i="60"/>
  <c r="AL447" i="60"/>
  <c r="AL451" i="60"/>
  <c r="AL448" i="60"/>
  <c r="AL449" i="60"/>
  <c r="AL446" i="60"/>
  <c r="AL450" i="60"/>
  <c r="AP346" i="60"/>
  <c r="AA446" i="60"/>
  <c r="AA450" i="60"/>
  <c r="AA447" i="60"/>
  <c r="AA448" i="60"/>
  <c r="AA451" i="60"/>
  <c r="AA449" i="60"/>
  <c r="P446" i="60"/>
  <c r="P448" i="60"/>
  <c r="P450" i="60"/>
  <c r="P447" i="60"/>
  <c r="P449" i="60"/>
  <c r="P451" i="60"/>
  <c r="AC416" i="60"/>
  <c r="AC347" i="60" s="1"/>
  <c r="AC346" i="60"/>
  <c r="AK416" i="60"/>
  <c r="AK347" i="60" s="1"/>
  <c r="AK346" i="60"/>
  <c r="AS416" i="60"/>
  <c r="AS347" i="60" s="1"/>
  <c r="AS346" i="60"/>
  <c r="BA416" i="60"/>
  <c r="BA347" i="60" s="1"/>
  <c r="BA346" i="60"/>
  <c r="AE346" i="60"/>
  <c r="AE416" i="60"/>
  <c r="AE347" i="60" s="1"/>
  <c r="M416" i="60"/>
  <c r="M347" i="60" s="1"/>
  <c r="M346" i="60"/>
  <c r="G416" i="60"/>
  <c r="G347" i="60" s="1"/>
  <c r="G346" i="60"/>
  <c r="O346" i="60"/>
  <c r="O416" i="60"/>
  <c r="O347" i="60" s="1"/>
  <c r="W416" i="60"/>
  <c r="W347" i="60" s="1"/>
  <c r="W346" i="60"/>
  <c r="AM346" i="60"/>
  <c r="AM416" i="60"/>
  <c r="AM347" i="60" s="1"/>
  <c r="E416" i="60"/>
  <c r="E347" i="60" s="1"/>
  <c r="E346" i="60"/>
  <c r="AU416" i="60"/>
  <c r="AU347" i="60" s="1"/>
  <c r="AU346" i="60"/>
  <c r="BC346" i="60"/>
  <c r="BC416" i="60"/>
  <c r="BC347" i="60" s="1"/>
  <c r="U416" i="60"/>
  <c r="U347" i="60" s="1"/>
  <c r="U346" i="60"/>
  <c r="A23" i="261"/>
  <c r="A27" i="261"/>
  <c r="A16" i="261"/>
  <c r="A18" i="263"/>
  <c r="A23" i="263"/>
  <c r="A24" i="263"/>
  <c r="A27" i="263"/>
  <c r="A30" i="263"/>
  <c r="A34" i="263"/>
  <c r="A17" i="263"/>
  <c r="A21" i="263"/>
  <c r="A28" i="263"/>
  <c r="A15" i="263"/>
  <c r="A35" i="263"/>
  <c r="A22" i="263"/>
  <c r="A30" i="261"/>
  <c r="A34" i="261"/>
  <c r="A17" i="261"/>
  <c r="A21" i="261"/>
  <c r="A24" i="261"/>
  <c r="A28" i="261"/>
  <c r="A15" i="261"/>
  <c r="A35" i="261"/>
  <c r="A18" i="261"/>
  <c r="B8" i="258"/>
  <c r="C8" i="258"/>
  <c r="D8" i="258"/>
  <c r="E8" i="258"/>
  <c r="F8" i="258"/>
  <c r="G8" i="258"/>
  <c r="H8" i="258"/>
  <c r="I8" i="258"/>
  <c r="J8" i="258"/>
  <c r="K8" i="258"/>
  <c r="B14" i="258"/>
  <c r="C14" i="258"/>
  <c r="D14" i="258"/>
  <c r="E14" i="258"/>
  <c r="F14" i="258"/>
  <c r="G14" i="258"/>
  <c r="H14" i="258"/>
  <c r="I14" i="258"/>
  <c r="J14" i="258"/>
  <c r="K14" i="258"/>
  <c r="B20" i="258"/>
  <c r="C20" i="258"/>
  <c r="D20" i="258"/>
  <c r="E20" i="258"/>
  <c r="F20" i="258"/>
  <c r="G20" i="258"/>
  <c r="H20" i="258"/>
  <c r="I20" i="258"/>
  <c r="J20" i="258"/>
  <c r="K20" i="258"/>
  <c r="B26" i="258"/>
  <c r="C26" i="258"/>
  <c r="D26" i="258"/>
  <c r="E26" i="258"/>
  <c r="F26" i="258"/>
  <c r="G26" i="258"/>
  <c r="H26" i="258"/>
  <c r="I26" i="258"/>
  <c r="J26" i="258"/>
  <c r="K26" i="258"/>
  <c r="B32" i="258"/>
  <c r="C32" i="258"/>
  <c r="D32" i="258"/>
  <c r="E32" i="258"/>
  <c r="F32" i="258"/>
  <c r="G32" i="258"/>
  <c r="H32" i="258"/>
  <c r="I32" i="258"/>
  <c r="J32" i="258"/>
  <c r="K32" i="258"/>
  <c r="F3" i="258"/>
  <c r="G3" i="258"/>
  <c r="H3" i="258"/>
  <c r="I3" i="258"/>
  <c r="J3" i="258"/>
  <c r="K3" i="258"/>
  <c r="B9" i="258"/>
  <c r="C9" i="258"/>
  <c r="D9" i="258"/>
  <c r="E9" i="258"/>
  <c r="F9" i="258"/>
  <c r="G9" i="258"/>
  <c r="H9" i="258"/>
  <c r="I9" i="258"/>
  <c r="J9" i="258"/>
  <c r="K9" i="258"/>
  <c r="B15" i="258"/>
  <c r="C15" i="258"/>
  <c r="D15" i="258"/>
  <c r="E15" i="258"/>
  <c r="F15" i="258"/>
  <c r="G15" i="258"/>
  <c r="H15" i="258"/>
  <c r="I15" i="258"/>
  <c r="J15" i="258"/>
  <c r="K15" i="258"/>
  <c r="B21" i="258"/>
  <c r="C21" i="258"/>
  <c r="D21" i="258"/>
  <c r="E21" i="258"/>
  <c r="F21" i="258"/>
  <c r="G21" i="258"/>
  <c r="H21" i="258"/>
  <c r="I21" i="258"/>
  <c r="J21" i="258"/>
  <c r="K21" i="258"/>
  <c r="B27" i="258"/>
  <c r="C27" i="258"/>
  <c r="D27" i="258"/>
  <c r="E27" i="258"/>
  <c r="F27" i="258"/>
  <c r="G27" i="258"/>
  <c r="H27" i="258"/>
  <c r="I27" i="258"/>
  <c r="J27" i="258"/>
  <c r="K27" i="258"/>
  <c r="B33" i="258"/>
  <c r="C33" i="258"/>
  <c r="D33" i="258"/>
  <c r="E33" i="258"/>
  <c r="F33" i="258"/>
  <c r="G33" i="258"/>
  <c r="H33" i="258"/>
  <c r="I33" i="258"/>
  <c r="J33" i="258"/>
  <c r="K33" i="258"/>
  <c r="F4" i="258"/>
  <c r="G4" i="258"/>
  <c r="H4" i="258"/>
  <c r="I4" i="258"/>
  <c r="J4" i="258"/>
  <c r="K4" i="258"/>
  <c r="B10" i="258"/>
  <c r="C10" i="258"/>
  <c r="D10" i="258"/>
  <c r="E10" i="258"/>
  <c r="F10" i="258"/>
  <c r="G10" i="258"/>
  <c r="H10" i="258"/>
  <c r="I10" i="258"/>
  <c r="J10" i="258"/>
  <c r="K10" i="258"/>
  <c r="B16" i="258"/>
  <c r="C16" i="258"/>
  <c r="D16" i="258"/>
  <c r="E16" i="258"/>
  <c r="F16" i="258"/>
  <c r="G16" i="258"/>
  <c r="H16" i="258"/>
  <c r="I16" i="258"/>
  <c r="J16" i="258"/>
  <c r="K16" i="258"/>
  <c r="B22" i="258"/>
  <c r="C22" i="258"/>
  <c r="D22" i="258"/>
  <c r="E22" i="258"/>
  <c r="F22" i="258"/>
  <c r="G22" i="258"/>
  <c r="H22" i="258"/>
  <c r="I22" i="258"/>
  <c r="J22" i="258"/>
  <c r="K22" i="258"/>
  <c r="B28" i="258"/>
  <c r="C28" i="258"/>
  <c r="D28" i="258"/>
  <c r="E28" i="258"/>
  <c r="F28" i="258"/>
  <c r="G28" i="258"/>
  <c r="H28" i="258"/>
  <c r="I28" i="258"/>
  <c r="J28" i="258"/>
  <c r="K28" i="258"/>
  <c r="B34" i="258"/>
  <c r="C34" i="258"/>
  <c r="D34" i="258"/>
  <c r="E34" i="258"/>
  <c r="F34" i="258"/>
  <c r="G34" i="258"/>
  <c r="H34" i="258"/>
  <c r="I34" i="258"/>
  <c r="J34" i="258"/>
  <c r="K34" i="258"/>
  <c r="F5" i="258"/>
  <c r="G5" i="258"/>
  <c r="H5" i="258"/>
  <c r="I5" i="258"/>
  <c r="J5" i="258"/>
  <c r="K5" i="258"/>
  <c r="B11" i="258"/>
  <c r="C11" i="258"/>
  <c r="D11" i="258"/>
  <c r="E11" i="258"/>
  <c r="F11" i="258"/>
  <c r="G11" i="258"/>
  <c r="H11" i="258"/>
  <c r="I11" i="258"/>
  <c r="J11" i="258"/>
  <c r="K11" i="258"/>
  <c r="B17" i="258"/>
  <c r="C17" i="258"/>
  <c r="D17" i="258"/>
  <c r="E17" i="258"/>
  <c r="F17" i="258"/>
  <c r="G17" i="258"/>
  <c r="H17" i="258"/>
  <c r="I17" i="258"/>
  <c r="J17" i="258"/>
  <c r="K17" i="258"/>
  <c r="B23" i="258"/>
  <c r="C23" i="258"/>
  <c r="D23" i="258"/>
  <c r="E23" i="258"/>
  <c r="F23" i="258"/>
  <c r="G23" i="258"/>
  <c r="H23" i="258"/>
  <c r="I23" i="258"/>
  <c r="J23" i="258"/>
  <c r="K23" i="258"/>
  <c r="B29" i="258"/>
  <c r="C29" i="258"/>
  <c r="D29" i="258"/>
  <c r="E29" i="258"/>
  <c r="F29" i="258"/>
  <c r="G29" i="258"/>
  <c r="H29" i="258"/>
  <c r="I29" i="258"/>
  <c r="J29" i="258"/>
  <c r="K29" i="258"/>
  <c r="B35" i="258"/>
  <c r="C35" i="258"/>
  <c r="D35" i="258"/>
  <c r="E35" i="258"/>
  <c r="F35" i="258"/>
  <c r="G35" i="258"/>
  <c r="H35" i="258"/>
  <c r="I35" i="258"/>
  <c r="J35" i="258"/>
  <c r="K35" i="258"/>
  <c r="F6" i="258"/>
  <c r="G6" i="258"/>
  <c r="H6" i="258"/>
  <c r="I6" i="258"/>
  <c r="J6" i="258"/>
  <c r="K6" i="258"/>
  <c r="B12" i="258"/>
  <c r="C12" i="258"/>
  <c r="D12" i="258"/>
  <c r="E12" i="258"/>
  <c r="F12" i="258"/>
  <c r="G12" i="258"/>
  <c r="H12" i="258"/>
  <c r="I12" i="258"/>
  <c r="J12" i="258"/>
  <c r="K12" i="258"/>
  <c r="B18" i="258"/>
  <c r="C18" i="258"/>
  <c r="D18" i="258"/>
  <c r="E18" i="258"/>
  <c r="F18" i="258"/>
  <c r="G18" i="258"/>
  <c r="H18" i="258"/>
  <c r="I18" i="258"/>
  <c r="J18" i="258"/>
  <c r="K18" i="258"/>
  <c r="B24" i="258"/>
  <c r="C24" i="258"/>
  <c r="D24" i="258"/>
  <c r="E24" i="258"/>
  <c r="F24" i="258"/>
  <c r="G24" i="258"/>
  <c r="H24" i="258"/>
  <c r="I24" i="258"/>
  <c r="J24" i="258"/>
  <c r="K24" i="258"/>
  <c r="B30" i="258"/>
  <c r="C30" i="258"/>
  <c r="D30" i="258"/>
  <c r="E30" i="258"/>
  <c r="F30" i="258"/>
  <c r="G30" i="258"/>
  <c r="H30" i="258"/>
  <c r="I30" i="258"/>
  <c r="J30" i="258"/>
  <c r="K30" i="258"/>
  <c r="B36" i="258"/>
  <c r="C36" i="258"/>
  <c r="D36" i="258"/>
  <c r="E36" i="258"/>
  <c r="F36" i="258"/>
  <c r="G36" i="258"/>
  <c r="H36" i="258"/>
  <c r="I36" i="258"/>
  <c r="J36" i="258"/>
  <c r="K36" i="258"/>
  <c r="A1" i="258"/>
  <c r="A23" i="258"/>
  <c r="A17" i="258"/>
  <c r="A12" i="258"/>
  <c r="A30" i="258" s="1"/>
  <c r="A11" i="258"/>
  <c r="A35" i="258" s="1"/>
  <c r="A10" i="258"/>
  <c r="A34" i="258" s="1"/>
  <c r="A9" i="258"/>
  <c r="A33" i="258" s="1"/>
  <c r="D6" i="258"/>
  <c r="D5" i="258"/>
  <c r="D4" i="258"/>
  <c r="D3" i="258"/>
  <c r="K2" i="258"/>
  <c r="J2" i="258"/>
  <c r="I2" i="258"/>
  <c r="H2" i="258"/>
  <c r="G2" i="258"/>
  <c r="F2" i="258"/>
  <c r="B8" i="257"/>
  <c r="C8" i="257"/>
  <c r="D8" i="257"/>
  <c r="E8" i="257"/>
  <c r="F8" i="257"/>
  <c r="G8" i="257"/>
  <c r="H8" i="257"/>
  <c r="I8" i="257"/>
  <c r="J8" i="257"/>
  <c r="K8" i="257"/>
  <c r="B14" i="257"/>
  <c r="C14" i="257"/>
  <c r="D14" i="257"/>
  <c r="E14" i="257"/>
  <c r="F14" i="257"/>
  <c r="G14" i="257"/>
  <c r="H14" i="257"/>
  <c r="I14" i="257"/>
  <c r="J14" i="257"/>
  <c r="K14" i="257"/>
  <c r="B20" i="257"/>
  <c r="C20" i="257"/>
  <c r="D20" i="257"/>
  <c r="E20" i="257"/>
  <c r="F20" i="257"/>
  <c r="G20" i="257"/>
  <c r="H20" i="257"/>
  <c r="I20" i="257"/>
  <c r="J20" i="257"/>
  <c r="K20" i="257"/>
  <c r="B26" i="257"/>
  <c r="C26" i="257"/>
  <c r="D26" i="257"/>
  <c r="E26" i="257"/>
  <c r="F26" i="257"/>
  <c r="G26" i="257"/>
  <c r="H26" i="257"/>
  <c r="I26" i="257"/>
  <c r="J26" i="257"/>
  <c r="K26" i="257"/>
  <c r="B32" i="257"/>
  <c r="C32" i="257"/>
  <c r="D32" i="257"/>
  <c r="E32" i="257"/>
  <c r="F32" i="257"/>
  <c r="G32" i="257"/>
  <c r="H32" i="257"/>
  <c r="I32" i="257"/>
  <c r="J32" i="257"/>
  <c r="K32" i="257"/>
  <c r="F3" i="257"/>
  <c r="G3" i="257"/>
  <c r="H3" i="257"/>
  <c r="I3" i="257"/>
  <c r="J3" i="257"/>
  <c r="K3" i="257"/>
  <c r="B9" i="257"/>
  <c r="C9" i="257"/>
  <c r="D9" i="257"/>
  <c r="E9" i="257"/>
  <c r="F9" i="257"/>
  <c r="G9" i="257"/>
  <c r="H9" i="257"/>
  <c r="I9" i="257"/>
  <c r="J9" i="257"/>
  <c r="K9" i="257"/>
  <c r="B15" i="257"/>
  <c r="C15" i="257"/>
  <c r="D15" i="257"/>
  <c r="E15" i="257"/>
  <c r="F15" i="257"/>
  <c r="G15" i="257"/>
  <c r="H15" i="257"/>
  <c r="I15" i="257"/>
  <c r="J15" i="257"/>
  <c r="K15" i="257"/>
  <c r="B21" i="257"/>
  <c r="C21" i="257"/>
  <c r="D21" i="257"/>
  <c r="E21" i="257"/>
  <c r="F21" i="257"/>
  <c r="G21" i="257"/>
  <c r="H21" i="257"/>
  <c r="I21" i="257"/>
  <c r="J21" i="257"/>
  <c r="K21" i="257"/>
  <c r="B27" i="257"/>
  <c r="C27" i="257"/>
  <c r="D27" i="257"/>
  <c r="E27" i="257"/>
  <c r="F27" i="257"/>
  <c r="G27" i="257"/>
  <c r="H27" i="257"/>
  <c r="I27" i="257"/>
  <c r="J27" i="257"/>
  <c r="K27" i="257"/>
  <c r="B33" i="257"/>
  <c r="C33" i="257"/>
  <c r="D33" i="257"/>
  <c r="E33" i="257"/>
  <c r="F33" i="257"/>
  <c r="G33" i="257"/>
  <c r="H33" i="257"/>
  <c r="I33" i="257"/>
  <c r="J33" i="257"/>
  <c r="K33" i="257"/>
  <c r="F4" i="257"/>
  <c r="G4" i="257"/>
  <c r="H4" i="257"/>
  <c r="I4" i="257"/>
  <c r="J4" i="257"/>
  <c r="K4" i="257"/>
  <c r="B10" i="257"/>
  <c r="C10" i="257"/>
  <c r="D10" i="257"/>
  <c r="E10" i="257"/>
  <c r="F10" i="257"/>
  <c r="G10" i="257"/>
  <c r="H10" i="257"/>
  <c r="I10" i="257"/>
  <c r="J10" i="257"/>
  <c r="K10" i="257"/>
  <c r="B16" i="257"/>
  <c r="C16" i="257"/>
  <c r="D16" i="257"/>
  <c r="E16" i="257"/>
  <c r="F16" i="257"/>
  <c r="G16" i="257"/>
  <c r="H16" i="257"/>
  <c r="I16" i="257"/>
  <c r="J16" i="257"/>
  <c r="K16" i="257"/>
  <c r="B22" i="257"/>
  <c r="C22" i="257"/>
  <c r="D22" i="257"/>
  <c r="E22" i="257"/>
  <c r="F22" i="257"/>
  <c r="G22" i="257"/>
  <c r="H22" i="257"/>
  <c r="I22" i="257"/>
  <c r="J22" i="257"/>
  <c r="K22" i="257"/>
  <c r="B28" i="257"/>
  <c r="C28" i="257"/>
  <c r="D28" i="257"/>
  <c r="E28" i="257"/>
  <c r="F28" i="257"/>
  <c r="G28" i="257"/>
  <c r="H28" i="257"/>
  <c r="I28" i="257"/>
  <c r="J28" i="257"/>
  <c r="K28" i="257"/>
  <c r="B34" i="257"/>
  <c r="C34" i="257"/>
  <c r="D34" i="257"/>
  <c r="E34" i="257"/>
  <c r="F34" i="257"/>
  <c r="G34" i="257"/>
  <c r="H34" i="257"/>
  <c r="I34" i="257"/>
  <c r="J34" i="257"/>
  <c r="K34" i="257"/>
  <c r="F5" i="257"/>
  <c r="G5" i="257"/>
  <c r="H5" i="257"/>
  <c r="I5" i="257"/>
  <c r="J5" i="257"/>
  <c r="K5" i="257"/>
  <c r="B11" i="257"/>
  <c r="C11" i="257"/>
  <c r="D11" i="257"/>
  <c r="E11" i="257"/>
  <c r="F11" i="257"/>
  <c r="G11" i="257"/>
  <c r="H11" i="257"/>
  <c r="I11" i="257"/>
  <c r="J11" i="257"/>
  <c r="K11" i="257"/>
  <c r="B17" i="257"/>
  <c r="C17" i="257"/>
  <c r="D17" i="257"/>
  <c r="E17" i="257"/>
  <c r="F17" i="257"/>
  <c r="G17" i="257"/>
  <c r="H17" i="257"/>
  <c r="I17" i="257"/>
  <c r="J17" i="257"/>
  <c r="K17" i="257"/>
  <c r="B23" i="257"/>
  <c r="C23" i="257"/>
  <c r="D23" i="257"/>
  <c r="E23" i="257"/>
  <c r="F23" i="257"/>
  <c r="G23" i="257"/>
  <c r="H23" i="257"/>
  <c r="I23" i="257"/>
  <c r="J23" i="257"/>
  <c r="K23" i="257"/>
  <c r="B29" i="257"/>
  <c r="C29" i="257"/>
  <c r="D29" i="257"/>
  <c r="E29" i="257"/>
  <c r="F29" i="257"/>
  <c r="G29" i="257"/>
  <c r="H29" i="257"/>
  <c r="I29" i="257"/>
  <c r="J29" i="257"/>
  <c r="K29" i="257"/>
  <c r="B35" i="257"/>
  <c r="C35" i="257"/>
  <c r="D35" i="257"/>
  <c r="E35" i="257"/>
  <c r="F35" i="257"/>
  <c r="G35" i="257"/>
  <c r="H35" i="257"/>
  <c r="I35" i="257"/>
  <c r="J35" i="257"/>
  <c r="K35" i="257"/>
  <c r="F6" i="257"/>
  <c r="G6" i="257"/>
  <c r="H6" i="257"/>
  <c r="I6" i="257"/>
  <c r="J6" i="257"/>
  <c r="K6" i="257"/>
  <c r="B12" i="257"/>
  <c r="C12" i="257"/>
  <c r="D12" i="257"/>
  <c r="E12" i="257"/>
  <c r="F12" i="257"/>
  <c r="G12" i="257"/>
  <c r="H12" i="257"/>
  <c r="I12" i="257"/>
  <c r="J12" i="257"/>
  <c r="K12" i="257"/>
  <c r="B18" i="257"/>
  <c r="C18" i="257"/>
  <c r="D18" i="257"/>
  <c r="E18" i="257"/>
  <c r="F18" i="257"/>
  <c r="G18" i="257"/>
  <c r="H18" i="257"/>
  <c r="I18" i="257"/>
  <c r="J18" i="257"/>
  <c r="K18" i="257"/>
  <c r="B24" i="257"/>
  <c r="C24" i="257"/>
  <c r="D24" i="257"/>
  <c r="E24" i="257"/>
  <c r="F24" i="257"/>
  <c r="G24" i="257"/>
  <c r="H24" i="257"/>
  <c r="I24" i="257"/>
  <c r="J24" i="257"/>
  <c r="K24" i="257"/>
  <c r="B30" i="257"/>
  <c r="C30" i="257"/>
  <c r="D30" i="257"/>
  <c r="E30" i="257"/>
  <c r="F30" i="257"/>
  <c r="G30" i="257"/>
  <c r="H30" i="257"/>
  <c r="I30" i="257"/>
  <c r="J30" i="257"/>
  <c r="K30" i="257"/>
  <c r="B36" i="257"/>
  <c r="C36" i="257"/>
  <c r="D36" i="257"/>
  <c r="E36" i="257"/>
  <c r="F36" i="257"/>
  <c r="G36" i="257"/>
  <c r="H36" i="257"/>
  <c r="I36" i="257"/>
  <c r="J36" i="257"/>
  <c r="K36" i="257"/>
  <c r="A12" i="257"/>
  <c r="A36" i="257" s="1"/>
  <c r="A11" i="257"/>
  <c r="A35" i="257" s="1"/>
  <c r="A10" i="257"/>
  <c r="A34" i="257" s="1"/>
  <c r="A9" i="257"/>
  <c r="A33" i="257" s="1"/>
  <c r="D6" i="257"/>
  <c r="D5" i="257"/>
  <c r="D4" i="257"/>
  <c r="D3" i="257"/>
  <c r="A1" i="257"/>
  <c r="K2" i="257"/>
  <c r="J2" i="257"/>
  <c r="I2" i="257"/>
  <c r="H2" i="257"/>
  <c r="G2" i="257"/>
  <c r="F2" i="257"/>
  <c r="A16" i="256"/>
  <c r="A12" i="256"/>
  <c r="A30" i="256" s="1"/>
  <c r="A11" i="256"/>
  <c r="A35" i="256" s="1"/>
  <c r="A10" i="256"/>
  <c r="A34" i="256" s="1"/>
  <c r="A9" i="256"/>
  <c r="A33" i="256" s="1"/>
  <c r="B8" i="256"/>
  <c r="C8" i="256"/>
  <c r="D8" i="256"/>
  <c r="E8" i="256"/>
  <c r="F8" i="256"/>
  <c r="G8" i="256"/>
  <c r="H8" i="256"/>
  <c r="I8" i="256"/>
  <c r="J8" i="256"/>
  <c r="K8" i="256"/>
  <c r="B14" i="256"/>
  <c r="C14" i="256"/>
  <c r="D14" i="256"/>
  <c r="E14" i="256"/>
  <c r="F14" i="256"/>
  <c r="G14" i="256"/>
  <c r="H14" i="256"/>
  <c r="I14" i="256"/>
  <c r="J14" i="256"/>
  <c r="K14" i="256"/>
  <c r="B20" i="256"/>
  <c r="C20" i="256"/>
  <c r="D20" i="256"/>
  <c r="E20" i="256"/>
  <c r="F20" i="256"/>
  <c r="G20" i="256"/>
  <c r="H20" i="256"/>
  <c r="I20" i="256"/>
  <c r="J20" i="256"/>
  <c r="K20" i="256"/>
  <c r="B26" i="256"/>
  <c r="C26" i="256"/>
  <c r="D26" i="256"/>
  <c r="E26" i="256"/>
  <c r="F26" i="256"/>
  <c r="G26" i="256"/>
  <c r="H26" i="256"/>
  <c r="I26" i="256"/>
  <c r="J26" i="256"/>
  <c r="K26" i="256"/>
  <c r="B32" i="256"/>
  <c r="C32" i="256"/>
  <c r="D32" i="256"/>
  <c r="E32" i="256"/>
  <c r="F32" i="256"/>
  <c r="G32" i="256"/>
  <c r="H32" i="256"/>
  <c r="I32" i="256"/>
  <c r="J32" i="256"/>
  <c r="K32" i="256"/>
  <c r="F3" i="256"/>
  <c r="G3" i="256"/>
  <c r="H3" i="256"/>
  <c r="I3" i="256"/>
  <c r="J3" i="256"/>
  <c r="K3" i="256"/>
  <c r="B9" i="256"/>
  <c r="C9" i="256"/>
  <c r="D9" i="256"/>
  <c r="E9" i="256"/>
  <c r="F9" i="256"/>
  <c r="G9" i="256"/>
  <c r="H9" i="256"/>
  <c r="I9" i="256"/>
  <c r="J9" i="256"/>
  <c r="K9" i="256"/>
  <c r="B15" i="256"/>
  <c r="C15" i="256"/>
  <c r="D15" i="256"/>
  <c r="E15" i="256"/>
  <c r="F15" i="256"/>
  <c r="G15" i="256"/>
  <c r="H15" i="256"/>
  <c r="I15" i="256"/>
  <c r="J15" i="256"/>
  <c r="K15" i="256"/>
  <c r="B21" i="256"/>
  <c r="C21" i="256"/>
  <c r="D21" i="256"/>
  <c r="E21" i="256"/>
  <c r="F21" i="256"/>
  <c r="G21" i="256"/>
  <c r="H21" i="256"/>
  <c r="I21" i="256"/>
  <c r="J21" i="256"/>
  <c r="K21" i="256"/>
  <c r="B27" i="256"/>
  <c r="C27" i="256"/>
  <c r="D27" i="256"/>
  <c r="E27" i="256"/>
  <c r="F27" i="256"/>
  <c r="G27" i="256"/>
  <c r="H27" i="256"/>
  <c r="I27" i="256"/>
  <c r="J27" i="256"/>
  <c r="K27" i="256"/>
  <c r="B33" i="256"/>
  <c r="C33" i="256"/>
  <c r="D33" i="256"/>
  <c r="E33" i="256"/>
  <c r="F33" i="256"/>
  <c r="G33" i="256"/>
  <c r="H33" i="256"/>
  <c r="I33" i="256"/>
  <c r="J33" i="256"/>
  <c r="K33" i="256"/>
  <c r="F4" i="256"/>
  <c r="G4" i="256"/>
  <c r="H4" i="256"/>
  <c r="I4" i="256"/>
  <c r="J4" i="256"/>
  <c r="K4" i="256"/>
  <c r="B10" i="256"/>
  <c r="C10" i="256"/>
  <c r="D10" i="256"/>
  <c r="E10" i="256"/>
  <c r="F10" i="256"/>
  <c r="G10" i="256"/>
  <c r="H10" i="256"/>
  <c r="I10" i="256"/>
  <c r="J10" i="256"/>
  <c r="K10" i="256"/>
  <c r="B16" i="256"/>
  <c r="C16" i="256"/>
  <c r="D16" i="256"/>
  <c r="E16" i="256"/>
  <c r="F16" i="256"/>
  <c r="G16" i="256"/>
  <c r="H16" i="256"/>
  <c r="I16" i="256"/>
  <c r="J16" i="256"/>
  <c r="K16" i="256"/>
  <c r="B22" i="256"/>
  <c r="C22" i="256"/>
  <c r="D22" i="256"/>
  <c r="E22" i="256"/>
  <c r="F22" i="256"/>
  <c r="G22" i="256"/>
  <c r="H22" i="256"/>
  <c r="I22" i="256"/>
  <c r="J22" i="256"/>
  <c r="K22" i="256"/>
  <c r="B28" i="256"/>
  <c r="C28" i="256"/>
  <c r="D28" i="256"/>
  <c r="E28" i="256"/>
  <c r="F28" i="256"/>
  <c r="G28" i="256"/>
  <c r="H28" i="256"/>
  <c r="I28" i="256"/>
  <c r="J28" i="256"/>
  <c r="K28" i="256"/>
  <c r="B34" i="256"/>
  <c r="C34" i="256"/>
  <c r="D34" i="256"/>
  <c r="E34" i="256"/>
  <c r="F34" i="256"/>
  <c r="G34" i="256"/>
  <c r="H34" i="256"/>
  <c r="I34" i="256"/>
  <c r="J34" i="256"/>
  <c r="K34" i="256"/>
  <c r="F5" i="256"/>
  <c r="G5" i="256"/>
  <c r="H5" i="256"/>
  <c r="I5" i="256"/>
  <c r="J5" i="256"/>
  <c r="K5" i="256"/>
  <c r="B11" i="256"/>
  <c r="C11" i="256"/>
  <c r="D11" i="256"/>
  <c r="E11" i="256"/>
  <c r="F11" i="256"/>
  <c r="G11" i="256"/>
  <c r="H11" i="256"/>
  <c r="I11" i="256"/>
  <c r="J11" i="256"/>
  <c r="K11" i="256"/>
  <c r="B17" i="256"/>
  <c r="C17" i="256"/>
  <c r="D17" i="256"/>
  <c r="E17" i="256"/>
  <c r="F17" i="256"/>
  <c r="G17" i="256"/>
  <c r="H17" i="256"/>
  <c r="I17" i="256"/>
  <c r="J17" i="256"/>
  <c r="K17" i="256"/>
  <c r="B23" i="256"/>
  <c r="C23" i="256"/>
  <c r="D23" i="256"/>
  <c r="E23" i="256"/>
  <c r="F23" i="256"/>
  <c r="G23" i="256"/>
  <c r="H23" i="256"/>
  <c r="I23" i="256"/>
  <c r="J23" i="256"/>
  <c r="K23" i="256"/>
  <c r="B29" i="256"/>
  <c r="C29" i="256"/>
  <c r="D29" i="256"/>
  <c r="E29" i="256"/>
  <c r="F29" i="256"/>
  <c r="G29" i="256"/>
  <c r="H29" i="256"/>
  <c r="I29" i="256"/>
  <c r="J29" i="256"/>
  <c r="K29" i="256"/>
  <c r="B35" i="256"/>
  <c r="C35" i="256"/>
  <c r="D35" i="256"/>
  <c r="E35" i="256"/>
  <c r="F35" i="256"/>
  <c r="G35" i="256"/>
  <c r="H35" i="256"/>
  <c r="I35" i="256"/>
  <c r="J35" i="256"/>
  <c r="K35" i="256"/>
  <c r="F6" i="256"/>
  <c r="G6" i="256"/>
  <c r="H6" i="256"/>
  <c r="I6" i="256"/>
  <c r="J6" i="256"/>
  <c r="K6" i="256"/>
  <c r="B12" i="256"/>
  <c r="C12" i="256"/>
  <c r="D12" i="256"/>
  <c r="E12" i="256"/>
  <c r="F12" i="256"/>
  <c r="G12" i="256"/>
  <c r="H12" i="256"/>
  <c r="I12" i="256"/>
  <c r="J12" i="256"/>
  <c r="K12" i="256"/>
  <c r="B18" i="256"/>
  <c r="C18" i="256"/>
  <c r="D18" i="256"/>
  <c r="E18" i="256"/>
  <c r="F18" i="256"/>
  <c r="G18" i="256"/>
  <c r="H18" i="256"/>
  <c r="I18" i="256"/>
  <c r="J18" i="256"/>
  <c r="K18" i="256"/>
  <c r="B24" i="256"/>
  <c r="C24" i="256"/>
  <c r="D24" i="256"/>
  <c r="E24" i="256"/>
  <c r="F24" i="256"/>
  <c r="G24" i="256"/>
  <c r="H24" i="256"/>
  <c r="I24" i="256"/>
  <c r="J24" i="256"/>
  <c r="K24" i="256"/>
  <c r="B30" i="256"/>
  <c r="C30" i="256"/>
  <c r="D30" i="256"/>
  <c r="E30" i="256"/>
  <c r="F30" i="256"/>
  <c r="G30" i="256"/>
  <c r="H30" i="256"/>
  <c r="I30" i="256"/>
  <c r="J30" i="256"/>
  <c r="K30" i="256"/>
  <c r="B36" i="256"/>
  <c r="C36" i="256"/>
  <c r="D36" i="256"/>
  <c r="E36" i="256"/>
  <c r="F36" i="256"/>
  <c r="G36" i="256"/>
  <c r="H36" i="256"/>
  <c r="I36" i="256"/>
  <c r="J36" i="256"/>
  <c r="K36" i="256"/>
  <c r="D6" i="256"/>
  <c r="D5" i="256"/>
  <c r="D4" i="256"/>
  <c r="D3" i="256"/>
  <c r="A1" i="256"/>
  <c r="K2" i="256"/>
  <c r="J2" i="256"/>
  <c r="I2" i="256"/>
  <c r="H2" i="256"/>
  <c r="G2" i="256"/>
  <c r="F2" i="256"/>
  <c r="B8" i="255"/>
  <c r="C8" i="255"/>
  <c r="D8" i="255"/>
  <c r="E8" i="255"/>
  <c r="F8" i="255"/>
  <c r="G8" i="255"/>
  <c r="H8" i="255"/>
  <c r="I8" i="255"/>
  <c r="J8" i="255"/>
  <c r="K8" i="255"/>
  <c r="B14" i="255"/>
  <c r="C14" i="255"/>
  <c r="D14" i="255"/>
  <c r="E14" i="255"/>
  <c r="F14" i="255"/>
  <c r="G14" i="255"/>
  <c r="H14" i="255"/>
  <c r="I14" i="255"/>
  <c r="J14" i="255"/>
  <c r="K14" i="255"/>
  <c r="B20" i="255"/>
  <c r="C20" i="255"/>
  <c r="D20" i="255"/>
  <c r="E20" i="255"/>
  <c r="F20" i="255"/>
  <c r="G20" i="255"/>
  <c r="H20" i="255"/>
  <c r="I20" i="255"/>
  <c r="J20" i="255"/>
  <c r="K20" i="255"/>
  <c r="B26" i="255"/>
  <c r="C26" i="255"/>
  <c r="D26" i="255"/>
  <c r="E26" i="255"/>
  <c r="F26" i="255"/>
  <c r="G26" i="255"/>
  <c r="H26" i="255"/>
  <c r="I26" i="255"/>
  <c r="J26" i="255"/>
  <c r="K26" i="255"/>
  <c r="B32" i="255"/>
  <c r="C32" i="255"/>
  <c r="D32" i="255"/>
  <c r="E32" i="255"/>
  <c r="F32" i="255"/>
  <c r="G32" i="255"/>
  <c r="H32" i="255"/>
  <c r="I32" i="255"/>
  <c r="J32" i="255"/>
  <c r="K32" i="255"/>
  <c r="F3" i="255"/>
  <c r="G3" i="255"/>
  <c r="H3" i="255"/>
  <c r="I3" i="255"/>
  <c r="J3" i="255"/>
  <c r="K3" i="255"/>
  <c r="B9" i="255"/>
  <c r="C9" i="255"/>
  <c r="D9" i="255"/>
  <c r="E9" i="255"/>
  <c r="F9" i="255"/>
  <c r="G9" i="255"/>
  <c r="H9" i="255"/>
  <c r="I9" i="255"/>
  <c r="J9" i="255"/>
  <c r="K9" i="255"/>
  <c r="B15" i="255"/>
  <c r="C15" i="255"/>
  <c r="D15" i="255"/>
  <c r="E15" i="255"/>
  <c r="F15" i="255"/>
  <c r="G15" i="255"/>
  <c r="H15" i="255"/>
  <c r="I15" i="255"/>
  <c r="J15" i="255"/>
  <c r="K15" i="255"/>
  <c r="B21" i="255"/>
  <c r="C21" i="255"/>
  <c r="D21" i="255"/>
  <c r="E21" i="255"/>
  <c r="F21" i="255"/>
  <c r="G21" i="255"/>
  <c r="H21" i="255"/>
  <c r="I21" i="255"/>
  <c r="J21" i="255"/>
  <c r="K21" i="255"/>
  <c r="B27" i="255"/>
  <c r="C27" i="255"/>
  <c r="D27" i="255"/>
  <c r="E27" i="255"/>
  <c r="F27" i="255"/>
  <c r="G27" i="255"/>
  <c r="H27" i="255"/>
  <c r="I27" i="255"/>
  <c r="J27" i="255"/>
  <c r="K27" i="255"/>
  <c r="B33" i="255"/>
  <c r="C33" i="255"/>
  <c r="D33" i="255"/>
  <c r="E33" i="255"/>
  <c r="F33" i="255"/>
  <c r="G33" i="255"/>
  <c r="H33" i="255"/>
  <c r="I33" i="255"/>
  <c r="J33" i="255"/>
  <c r="K33" i="255"/>
  <c r="F4" i="255"/>
  <c r="G4" i="255"/>
  <c r="H4" i="255"/>
  <c r="I4" i="255"/>
  <c r="J4" i="255"/>
  <c r="K4" i="255"/>
  <c r="B10" i="255"/>
  <c r="C10" i="255"/>
  <c r="D10" i="255"/>
  <c r="E10" i="255"/>
  <c r="F10" i="255"/>
  <c r="G10" i="255"/>
  <c r="H10" i="255"/>
  <c r="I10" i="255"/>
  <c r="J10" i="255"/>
  <c r="K10" i="255"/>
  <c r="B16" i="255"/>
  <c r="C16" i="255"/>
  <c r="D16" i="255"/>
  <c r="E16" i="255"/>
  <c r="F16" i="255"/>
  <c r="G16" i="255"/>
  <c r="H16" i="255"/>
  <c r="I16" i="255"/>
  <c r="J16" i="255"/>
  <c r="K16" i="255"/>
  <c r="B22" i="255"/>
  <c r="C22" i="255"/>
  <c r="D22" i="255"/>
  <c r="E22" i="255"/>
  <c r="F22" i="255"/>
  <c r="G22" i="255"/>
  <c r="H22" i="255"/>
  <c r="I22" i="255"/>
  <c r="J22" i="255"/>
  <c r="K22" i="255"/>
  <c r="B28" i="255"/>
  <c r="C28" i="255"/>
  <c r="D28" i="255"/>
  <c r="E28" i="255"/>
  <c r="F28" i="255"/>
  <c r="G28" i="255"/>
  <c r="H28" i="255"/>
  <c r="I28" i="255"/>
  <c r="J28" i="255"/>
  <c r="K28" i="255"/>
  <c r="B34" i="255"/>
  <c r="C34" i="255"/>
  <c r="D34" i="255"/>
  <c r="E34" i="255"/>
  <c r="F34" i="255"/>
  <c r="G34" i="255"/>
  <c r="H34" i="255"/>
  <c r="I34" i="255"/>
  <c r="J34" i="255"/>
  <c r="K34" i="255"/>
  <c r="F5" i="255"/>
  <c r="G5" i="255"/>
  <c r="H5" i="255"/>
  <c r="I5" i="255"/>
  <c r="J5" i="255"/>
  <c r="K5" i="255"/>
  <c r="B11" i="255"/>
  <c r="C11" i="255"/>
  <c r="D11" i="255"/>
  <c r="E11" i="255"/>
  <c r="F11" i="255"/>
  <c r="G11" i="255"/>
  <c r="H11" i="255"/>
  <c r="I11" i="255"/>
  <c r="J11" i="255"/>
  <c r="K11" i="255"/>
  <c r="B17" i="255"/>
  <c r="C17" i="255"/>
  <c r="D17" i="255"/>
  <c r="E17" i="255"/>
  <c r="F17" i="255"/>
  <c r="G17" i="255"/>
  <c r="H17" i="255"/>
  <c r="I17" i="255"/>
  <c r="J17" i="255"/>
  <c r="K17" i="255"/>
  <c r="B23" i="255"/>
  <c r="C23" i="255"/>
  <c r="D23" i="255"/>
  <c r="E23" i="255"/>
  <c r="F23" i="255"/>
  <c r="G23" i="255"/>
  <c r="H23" i="255"/>
  <c r="I23" i="255"/>
  <c r="J23" i="255"/>
  <c r="K23" i="255"/>
  <c r="B29" i="255"/>
  <c r="C29" i="255"/>
  <c r="D29" i="255"/>
  <c r="E29" i="255"/>
  <c r="F29" i="255"/>
  <c r="G29" i="255"/>
  <c r="H29" i="255"/>
  <c r="I29" i="255"/>
  <c r="J29" i="255"/>
  <c r="K29" i="255"/>
  <c r="B35" i="255"/>
  <c r="C35" i="255"/>
  <c r="D35" i="255"/>
  <c r="E35" i="255"/>
  <c r="F35" i="255"/>
  <c r="G35" i="255"/>
  <c r="H35" i="255"/>
  <c r="I35" i="255"/>
  <c r="J35" i="255"/>
  <c r="K35" i="255"/>
  <c r="F6" i="255"/>
  <c r="G6" i="255"/>
  <c r="H6" i="255"/>
  <c r="I6" i="255"/>
  <c r="J6" i="255"/>
  <c r="K6" i="255"/>
  <c r="B12" i="255"/>
  <c r="C12" i="255"/>
  <c r="D12" i="255"/>
  <c r="E12" i="255"/>
  <c r="F12" i="255"/>
  <c r="G12" i="255"/>
  <c r="H12" i="255"/>
  <c r="I12" i="255"/>
  <c r="J12" i="255"/>
  <c r="K12" i="255"/>
  <c r="B18" i="255"/>
  <c r="C18" i="255"/>
  <c r="D18" i="255"/>
  <c r="E18" i="255"/>
  <c r="F18" i="255"/>
  <c r="G18" i="255"/>
  <c r="H18" i="255"/>
  <c r="I18" i="255"/>
  <c r="J18" i="255"/>
  <c r="K18" i="255"/>
  <c r="B24" i="255"/>
  <c r="C24" i="255"/>
  <c r="D24" i="255"/>
  <c r="E24" i="255"/>
  <c r="F24" i="255"/>
  <c r="G24" i="255"/>
  <c r="H24" i="255"/>
  <c r="I24" i="255"/>
  <c r="J24" i="255"/>
  <c r="K24" i="255"/>
  <c r="B30" i="255"/>
  <c r="C30" i="255"/>
  <c r="D30" i="255"/>
  <c r="E30" i="255"/>
  <c r="F30" i="255"/>
  <c r="G30" i="255"/>
  <c r="H30" i="255"/>
  <c r="I30" i="255"/>
  <c r="J30" i="255"/>
  <c r="K30" i="255"/>
  <c r="B36" i="255"/>
  <c r="C36" i="255"/>
  <c r="D36" i="255"/>
  <c r="E36" i="255"/>
  <c r="F36" i="255"/>
  <c r="G36" i="255"/>
  <c r="H36" i="255"/>
  <c r="I36" i="255"/>
  <c r="J36" i="255"/>
  <c r="K36" i="255"/>
  <c r="A12" i="255"/>
  <c r="A36" i="255" s="1"/>
  <c r="A11" i="255"/>
  <c r="A35" i="255" s="1"/>
  <c r="A10" i="255"/>
  <c r="A34" i="255" s="1"/>
  <c r="A9" i="255"/>
  <c r="A33" i="255" s="1"/>
  <c r="D6" i="255"/>
  <c r="D5" i="255"/>
  <c r="D4" i="255"/>
  <c r="D3" i="255"/>
  <c r="A1" i="255"/>
  <c r="K2" i="255"/>
  <c r="J2" i="255"/>
  <c r="I2" i="255"/>
  <c r="H2" i="255"/>
  <c r="G2" i="255"/>
  <c r="F2" i="255"/>
  <c r="B8" i="254"/>
  <c r="C8" i="254"/>
  <c r="D8" i="254"/>
  <c r="E8" i="254"/>
  <c r="F8" i="254"/>
  <c r="G8" i="254"/>
  <c r="H8" i="254"/>
  <c r="I8" i="254"/>
  <c r="J8" i="254"/>
  <c r="K8" i="254"/>
  <c r="B14" i="254"/>
  <c r="C14" i="254"/>
  <c r="D14" i="254"/>
  <c r="E14" i="254"/>
  <c r="F14" i="254"/>
  <c r="G14" i="254"/>
  <c r="H14" i="254"/>
  <c r="I14" i="254"/>
  <c r="J14" i="254"/>
  <c r="K14" i="254"/>
  <c r="B20" i="254"/>
  <c r="C20" i="254"/>
  <c r="D20" i="254"/>
  <c r="E20" i="254"/>
  <c r="F20" i="254"/>
  <c r="G20" i="254"/>
  <c r="H20" i="254"/>
  <c r="I20" i="254"/>
  <c r="J20" i="254"/>
  <c r="K20" i="254"/>
  <c r="B26" i="254"/>
  <c r="C26" i="254"/>
  <c r="D26" i="254"/>
  <c r="E26" i="254"/>
  <c r="F26" i="254"/>
  <c r="G26" i="254"/>
  <c r="H26" i="254"/>
  <c r="I26" i="254"/>
  <c r="J26" i="254"/>
  <c r="K26" i="254"/>
  <c r="B32" i="254"/>
  <c r="C32" i="254"/>
  <c r="D32" i="254"/>
  <c r="E32" i="254"/>
  <c r="F32" i="254"/>
  <c r="G32" i="254"/>
  <c r="H32" i="254"/>
  <c r="I32" i="254"/>
  <c r="J32" i="254"/>
  <c r="K32" i="254"/>
  <c r="F3" i="254"/>
  <c r="G3" i="254"/>
  <c r="H3" i="254"/>
  <c r="I3" i="254"/>
  <c r="J3" i="254"/>
  <c r="K3" i="254"/>
  <c r="B9" i="254"/>
  <c r="C9" i="254"/>
  <c r="D9" i="254"/>
  <c r="E9" i="254"/>
  <c r="F9" i="254"/>
  <c r="G9" i="254"/>
  <c r="H9" i="254"/>
  <c r="I9" i="254"/>
  <c r="J9" i="254"/>
  <c r="K9" i="254"/>
  <c r="B15" i="254"/>
  <c r="C15" i="254"/>
  <c r="D15" i="254"/>
  <c r="E15" i="254"/>
  <c r="F15" i="254"/>
  <c r="G15" i="254"/>
  <c r="H15" i="254"/>
  <c r="I15" i="254"/>
  <c r="J15" i="254"/>
  <c r="K15" i="254"/>
  <c r="B21" i="254"/>
  <c r="C21" i="254"/>
  <c r="D21" i="254"/>
  <c r="E21" i="254"/>
  <c r="F21" i="254"/>
  <c r="G21" i="254"/>
  <c r="H21" i="254"/>
  <c r="I21" i="254"/>
  <c r="J21" i="254"/>
  <c r="K21" i="254"/>
  <c r="B27" i="254"/>
  <c r="C27" i="254"/>
  <c r="D27" i="254"/>
  <c r="E27" i="254"/>
  <c r="F27" i="254"/>
  <c r="G27" i="254"/>
  <c r="H27" i="254"/>
  <c r="I27" i="254"/>
  <c r="J27" i="254"/>
  <c r="K27" i="254"/>
  <c r="B33" i="254"/>
  <c r="C33" i="254"/>
  <c r="D33" i="254"/>
  <c r="E33" i="254"/>
  <c r="F33" i="254"/>
  <c r="G33" i="254"/>
  <c r="H33" i="254"/>
  <c r="I33" i="254"/>
  <c r="J33" i="254"/>
  <c r="K33" i="254"/>
  <c r="F4" i="254"/>
  <c r="G4" i="254"/>
  <c r="H4" i="254"/>
  <c r="I4" i="254"/>
  <c r="J4" i="254"/>
  <c r="K4" i="254"/>
  <c r="B10" i="254"/>
  <c r="C10" i="254"/>
  <c r="D10" i="254"/>
  <c r="E10" i="254"/>
  <c r="F10" i="254"/>
  <c r="G10" i="254"/>
  <c r="H10" i="254"/>
  <c r="I10" i="254"/>
  <c r="J10" i="254"/>
  <c r="K10" i="254"/>
  <c r="B16" i="254"/>
  <c r="C16" i="254"/>
  <c r="D16" i="254"/>
  <c r="E16" i="254"/>
  <c r="F16" i="254"/>
  <c r="G16" i="254"/>
  <c r="H16" i="254"/>
  <c r="I16" i="254"/>
  <c r="J16" i="254"/>
  <c r="K16" i="254"/>
  <c r="B22" i="254"/>
  <c r="C22" i="254"/>
  <c r="D22" i="254"/>
  <c r="E22" i="254"/>
  <c r="F22" i="254"/>
  <c r="G22" i="254"/>
  <c r="H22" i="254"/>
  <c r="I22" i="254"/>
  <c r="J22" i="254"/>
  <c r="K22" i="254"/>
  <c r="B28" i="254"/>
  <c r="C28" i="254"/>
  <c r="D28" i="254"/>
  <c r="E28" i="254"/>
  <c r="F28" i="254"/>
  <c r="G28" i="254"/>
  <c r="H28" i="254"/>
  <c r="I28" i="254"/>
  <c r="J28" i="254"/>
  <c r="K28" i="254"/>
  <c r="B34" i="254"/>
  <c r="C34" i="254"/>
  <c r="D34" i="254"/>
  <c r="E34" i="254"/>
  <c r="F34" i="254"/>
  <c r="G34" i="254"/>
  <c r="H34" i="254"/>
  <c r="I34" i="254"/>
  <c r="J34" i="254"/>
  <c r="K34" i="254"/>
  <c r="F5" i="254"/>
  <c r="G5" i="254"/>
  <c r="H5" i="254"/>
  <c r="I5" i="254"/>
  <c r="J5" i="254"/>
  <c r="K5" i="254"/>
  <c r="B11" i="254"/>
  <c r="C11" i="254"/>
  <c r="D11" i="254"/>
  <c r="E11" i="254"/>
  <c r="F11" i="254"/>
  <c r="G11" i="254"/>
  <c r="H11" i="254"/>
  <c r="I11" i="254"/>
  <c r="J11" i="254"/>
  <c r="K11" i="254"/>
  <c r="B17" i="254"/>
  <c r="C17" i="254"/>
  <c r="D17" i="254"/>
  <c r="E17" i="254"/>
  <c r="F17" i="254"/>
  <c r="G17" i="254"/>
  <c r="H17" i="254"/>
  <c r="I17" i="254"/>
  <c r="J17" i="254"/>
  <c r="K17" i="254"/>
  <c r="B23" i="254"/>
  <c r="C23" i="254"/>
  <c r="D23" i="254"/>
  <c r="E23" i="254"/>
  <c r="F23" i="254"/>
  <c r="G23" i="254"/>
  <c r="H23" i="254"/>
  <c r="I23" i="254"/>
  <c r="J23" i="254"/>
  <c r="K23" i="254"/>
  <c r="B29" i="254"/>
  <c r="C29" i="254"/>
  <c r="D29" i="254"/>
  <c r="E29" i="254"/>
  <c r="F29" i="254"/>
  <c r="G29" i="254"/>
  <c r="H29" i="254"/>
  <c r="I29" i="254"/>
  <c r="J29" i="254"/>
  <c r="K29" i="254"/>
  <c r="B35" i="254"/>
  <c r="C35" i="254"/>
  <c r="D35" i="254"/>
  <c r="E35" i="254"/>
  <c r="F35" i="254"/>
  <c r="G35" i="254"/>
  <c r="H35" i="254"/>
  <c r="I35" i="254"/>
  <c r="J35" i="254"/>
  <c r="K35" i="254"/>
  <c r="F6" i="254"/>
  <c r="G6" i="254"/>
  <c r="H6" i="254"/>
  <c r="I6" i="254"/>
  <c r="J6" i="254"/>
  <c r="K6" i="254"/>
  <c r="B12" i="254"/>
  <c r="C12" i="254"/>
  <c r="D12" i="254"/>
  <c r="E12" i="254"/>
  <c r="F12" i="254"/>
  <c r="G12" i="254"/>
  <c r="H12" i="254"/>
  <c r="I12" i="254"/>
  <c r="J12" i="254"/>
  <c r="K12" i="254"/>
  <c r="B18" i="254"/>
  <c r="C18" i="254"/>
  <c r="D18" i="254"/>
  <c r="E18" i="254"/>
  <c r="F18" i="254"/>
  <c r="G18" i="254"/>
  <c r="H18" i="254"/>
  <c r="I18" i="254"/>
  <c r="J18" i="254"/>
  <c r="K18" i="254"/>
  <c r="B24" i="254"/>
  <c r="C24" i="254"/>
  <c r="D24" i="254"/>
  <c r="E24" i="254"/>
  <c r="F24" i="254"/>
  <c r="G24" i="254"/>
  <c r="H24" i="254"/>
  <c r="I24" i="254"/>
  <c r="J24" i="254"/>
  <c r="K24" i="254"/>
  <c r="B30" i="254"/>
  <c r="C30" i="254"/>
  <c r="D30" i="254"/>
  <c r="E30" i="254"/>
  <c r="F30" i="254"/>
  <c r="G30" i="254"/>
  <c r="H30" i="254"/>
  <c r="I30" i="254"/>
  <c r="J30" i="254"/>
  <c r="K30" i="254"/>
  <c r="B36" i="254"/>
  <c r="C36" i="254"/>
  <c r="D36" i="254"/>
  <c r="E36" i="254"/>
  <c r="F36" i="254"/>
  <c r="G36" i="254"/>
  <c r="H36" i="254"/>
  <c r="I36" i="254"/>
  <c r="J36" i="254"/>
  <c r="K36" i="254"/>
  <c r="A28" i="254"/>
  <c r="A12" i="254"/>
  <c r="A36" i="254" s="1"/>
  <c r="A11" i="254"/>
  <c r="A35" i="254" s="1"/>
  <c r="A10" i="254"/>
  <c r="A34" i="254" s="1"/>
  <c r="A9" i="254"/>
  <c r="A33" i="254" s="1"/>
  <c r="D6" i="254"/>
  <c r="D5" i="254"/>
  <c r="D4" i="254"/>
  <c r="D3" i="254"/>
  <c r="A1" i="254"/>
  <c r="K2" i="254"/>
  <c r="J2" i="254"/>
  <c r="I2" i="254"/>
  <c r="H2" i="254"/>
  <c r="G2" i="254"/>
  <c r="F2" i="254"/>
  <c r="B8" i="253"/>
  <c r="C8" i="253"/>
  <c r="D8" i="253"/>
  <c r="E8" i="253"/>
  <c r="F8" i="253"/>
  <c r="G8" i="253"/>
  <c r="H8" i="253"/>
  <c r="I8" i="253"/>
  <c r="J8" i="253"/>
  <c r="K8" i="253"/>
  <c r="B14" i="253"/>
  <c r="C14" i="253"/>
  <c r="D14" i="253"/>
  <c r="E14" i="253"/>
  <c r="F14" i="253"/>
  <c r="G14" i="253"/>
  <c r="H14" i="253"/>
  <c r="I14" i="253"/>
  <c r="J14" i="253"/>
  <c r="K14" i="253"/>
  <c r="B20" i="253"/>
  <c r="C20" i="253"/>
  <c r="D20" i="253"/>
  <c r="E20" i="253"/>
  <c r="F20" i="253"/>
  <c r="G20" i="253"/>
  <c r="H20" i="253"/>
  <c r="I20" i="253"/>
  <c r="J20" i="253"/>
  <c r="K20" i="253"/>
  <c r="B26" i="253"/>
  <c r="C26" i="253"/>
  <c r="D26" i="253"/>
  <c r="E26" i="253"/>
  <c r="F26" i="253"/>
  <c r="G26" i="253"/>
  <c r="H26" i="253"/>
  <c r="I26" i="253"/>
  <c r="J26" i="253"/>
  <c r="K26" i="253"/>
  <c r="B32" i="253"/>
  <c r="C32" i="253"/>
  <c r="D32" i="253"/>
  <c r="E32" i="253"/>
  <c r="F32" i="253"/>
  <c r="G32" i="253"/>
  <c r="H32" i="253"/>
  <c r="I32" i="253"/>
  <c r="J32" i="253"/>
  <c r="K32" i="253"/>
  <c r="F3" i="253"/>
  <c r="G3" i="253"/>
  <c r="H3" i="253"/>
  <c r="I3" i="253"/>
  <c r="J3" i="253"/>
  <c r="K3" i="253"/>
  <c r="B9" i="253"/>
  <c r="C9" i="253"/>
  <c r="D9" i="253"/>
  <c r="E9" i="253"/>
  <c r="F9" i="253"/>
  <c r="G9" i="253"/>
  <c r="H9" i="253"/>
  <c r="I9" i="253"/>
  <c r="J9" i="253"/>
  <c r="K9" i="253"/>
  <c r="B15" i="253"/>
  <c r="C15" i="253"/>
  <c r="D15" i="253"/>
  <c r="E15" i="253"/>
  <c r="F15" i="253"/>
  <c r="G15" i="253"/>
  <c r="H15" i="253"/>
  <c r="I15" i="253"/>
  <c r="J15" i="253"/>
  <c r="K15" i="253"/>
  <c r="B21" i="253"/>
  <c r="C21" i="253"/>
  <c r="D21" i="253"/>
  <c r="E21" i="253"/>
  <c r="F21" i="253"/>
  <c r="G21" i="253"/>
  <c r="H21" i="253"/>
  <c r="I21" i="253"/>
  <c r="J21" i="253"/>
  <c r="K21" i="253"/>
  <c r="B27" i="253"/>
  <c r="C27" i="253"/>
  <c r="D27" i="253"/>
  <c r="E27" i="253"/>
  <c r="F27" i="253"/>
  <c r="G27" i="253"/>
  <c r="H27" i="253"/>
  <c r="I27" i="253"/>
  <c r="J27" i="253"/>
  <c r="K27" i="253"/>
  <c r="B33" i="253"/>
  <c r="C33" i="253"/>
  <c r="D33" i="253"/>
  <c r="E33" i="253"/>
  <c r="F33" i="253"/>
  <c r="G33" i="253"/>
  <c r="H33" i="253"/>
  <c r="I33" i="253"/>
  <c r="J33" i="253"/>
  <c r="K33" i="253"/>
  <c r="F4" i="253"/>
  <c r="G4" i="253"/>
  <c r="H4" i="253"/>
  <c r="I4" i="253"/>
  <c r="J4" i="253"/>
  <c r="K4" i="253"/>
  <c r="B10" i="253"/>
  <c r="C10" i="253"/>
  <c r="D10" i="253"/>
  <c r="E10" i="253"/>
  <c r="F10" i="253"/>
  <c r="G10" i="253"/>
  <c r="H10" i="253"/>
  <c r="I10" i="253"/>
  <c r="J10" i="253"/>
  <c r="K10" i="253"/>
  <c r="B16" i="253"/>
  <c r="C16" i="253"/>
  <c r="D16" i="253"/>
  <c r="E16" i="253"/>
  <c r="F16" i="253"/>
  <c r="G16" i="253"/>
  <c r="H16" i="253"/>
  <c r="I16" i="253"/>
  <c r="J16" i="253"/>
  <c r="K16" i="253"/>
  <c r="B22" i="253"/>
  <c r="C22" i="253"/>
  <c r="D22" i="253"/>
  <c r="E22" i="253"/>
  <c r="F22" i="253"/>
  <c r="G22" i="253"/>
  <c r="H22" i="253"/>
  <c r="I22" i="253"/>
  <c r="J22" i="253"/>
  <c r="K22" i="253"/>
  <c r="B28" i="253"/>
  <c r="C28" i="253"/>
  <c r="D28" i="253"/>
  <c r="E28" i="253"/>
  <c r="F28" i="253"/>
  <c r="G28" i="253"/>
  <c r="H28" i="253"/>
  <c r="I28" i="253"/>
  <c r="J28" i="253"/>
  <c r="K28" i="253"/>
  <c r="B34" i="253"/>
  <c r="C34" i="253"/>
  <c r="D34" i="253"/>
  <c r="E34" i="253"/>
  <c r="F34" i="253"/>
  <c r="G34" i="253"/>
  <c r="H34" i="253"/>
  <c r="I34" i="253"/>
  <c r="J34" i="253"/>
  <c r="K34" i="253"/>
  <c r="F5" i="253"/>
  <c r="G5" i="253"/>
  <c r="H5" i="253"/>
  <c r="I5" i="253"/>
  <c r="J5" i="253"/>
  <c r="K5" i="253"/>
  <c r="B11" i="253"/>
  <c r="C11" i="253"/>
  <c r="D11" i="253"/>
  <c r="E11" i="253"/>
  <c r="F11" i="253"/>
  <c r="G11" i="253"/>
  <c r="H11" i="253"/>
  <c r="I11" i="253"/>
  <c r="J11" i="253"/>
  <c r="K11" i="253"/>
  <c r="B17" i="253"/>
  <c r="C17" i="253"/>
  <c r="D17" i="253"/>
  <c r="E17" i="253"/>
  <c r="F17" i="253"/>
  <c r="G17" i="253"/>
  <c r="H17" i="253"/>
  <c r="I17" i="253"/>
  <c r="J17" i="253"/>
  <c r="K17" i="253"/>
  <c r="B23" i="253"/>
  <c r="C23" i="253"/>
  <c r="D23" i="253"/>
  <c r="E23" i="253"/>
  <c r="F23" i="253"/>
  <c r="G23" i="253"/>
  <c r="H23" i="253"/>
  <c r="I23" i="253"/>
  <c r="J23" i="253"/>
  <c r="K23" i="253"/>
  <c r="B29" i="253"/>
  <c r="C29" i="253"/>
  <c r="D29" i="253"/>
  <c r="E29" i="253"/>
  <c r="F29" i="253"/>
  <c r="G29" i="253"/>
  <c r="H29" i="253"/>
  <c r="I29" i="253"/>
  <c r="J29" i="253"/>
  <c r="K29" i="253"/>
  <c r="B35" i="253"/>
  <c r="C35" i="253"/>
  <c r="D35" i="253"/>
  <c r="E35" i="253"/>
  <c r="F35" i="253"/>
  <c r="G35" i="253"/>
  <c r="H35" i="253"/>
  <c r="I35" i="253"/>
  <c r="J35" i="253"/>
  <c r="K35" i="253"/>
  <c r="F6" i="253"/>
  <c r="G6" i="253"/>
  <c r="H6" i="253"/>
  <c r="I6" i="253"/>
  <c r="J6" i="253"/>
  <c r="K6" i="253"/>
  <c r="B12" i="253"/>
  <c r="C12" i="253"/>
  <c r="D12" i="253"/>
  <c r="E12" i="253"/>
  <c r="F12" i="253"/>
  <c r="G12" i="253"/>
  <c r="H12" i="253"/>
  <c r="I12" i="253"/>
  <c r="J12" i="253"/>
  <c r="K12" i="253"/>
  <c r="B18" i="253"/>
  <c r="C18" i="253"/>
  <c r="D18" i="253"/>
  <c r="E18" i="253"/>
  <c r="F18" i="253"/>
  <c r="G18" i="253"/>
  <c r="H18" i="253"/>
  <c r="I18" i="253"/>
  <c r="J18" i="253"/>
  <c r="K18" i="253"/>
  <c r="B24" i="253"/>
  <c r="C24" i="253"/>
  <c r="D24" i="253"/>
  <c r="E24" i="253"/>
  <c r="F24" i="253"/>
  <c r="G24" i="253"/>
  <c r="H24" i="253"/>
  <c r="I24" i="253"/>
  <c r="J24" i="253"/>
  <c r="K24" i="253"/>
  <c r="B30" i="253"/>
  <c r="C30" i="253"/>
  <c r="D30" i="253"/>
  <c r="E30" i="253"/>
  <c r="F30" i="253"/>
  <c r="G30" i="253"/>
  <c r="H30" i="253"/>
  <c r="I30" i="253"/>
  <c r="J30" i="253"/>
  <c r="K30" i="253"/>
  <c r="B36" i="253"/>
  <c r="C36" i="253"/>
  <c r="D36" i="253"/>
  <c r="E36" i="253"/>
  <c r="F36" i="253"/>
  <c r="G36" i="253"/>
  <c r="H36" i="253"/>
  <c r="I36" i="253"/>
  <c r="J36" i="253"/>
  <c r="K36" i="253"/>
  <c r="A1" i="253"/>
  <c r="A15" i="253"/>
  <c r="A12" i="253"/>
  <c r="A36" i="253" s="1"/>
  <c r="A11" i="253"/>
  <c r="A35" i="253" s="1"/>
  <c r="A10" i="253"/>
  <c r="A34" i="253" s="1"/>
  <c r="A9" i="253"/>
  <c r="A33" i="253" s="1"/>
  <c r="D6" i="253"/>
  <c r="D5" i="253"/>
  <c r="D4" i="253"/>
  <c r="D3" i="253"/>
  <c r="K2" i="253"/>
  <c r="J2" i="253"/>
  <c r="I2" i="253"/>
  <c r="H2" i="253"/>
  <c r="G2" i="253"/>
  <c r="F2" i="253"/>
  <c r="A1" i="252"/>
  <c r="B8" i="252"/>
  <c r="C8" i="252"/>
  <c r="D8" i="252"/>
  <c r="E8" i="252"/>
  <c r="F8" i="252"/>
  <c r="G8" i="252"/>
  <c r="H8" i="252"/>
  <c r="I8" i="252"/>
  <c r="J8" i="252"/>
  <c r="K8" i="252"/>
  <c r="B14" i="252"/>
  <c r="C14" i="252"/>
  <c r="D14" i="252"/>
  <c r="E14" i="252"/>
  <c r="F14" i="252"/>
  <c r="G14" i="252"/>
  <c r="H14" i="252"/>
  <c r="I14" i="252"/>
  <c r="J14" i="252"/>
  <c r="K14" i="252"/>
  <c r="B20" i="252"/>
  <c r="C20" i="252"/>
  <c r="D20" i="252"/>
  <c r="E20" i="252"/>
  <c r="F20" i="252"/>
  <c r="G20" i="252"/>
  <c r="H20" i="252"/>
  <c r="I20" i="252"/>
  <c r="J20" i="252"/>
  <c r="K20" i="252"/>
  <c r="B26" i="252"/>
  <c r="C26" i="252"/>
  <c r="D26" i="252"/>
  <c r="E26" i="252"/>
  <c r="F26" i="252"/>
  <c r="G26" i="252"/>
  <c r="H26" i="252"/>
  <c r="I26" i="252"/>
  <c r="J26" i="252"/>
  <c r="K26" i="252"/>
  <c r="B32" i="252"/>
  <c r="C32" i="252"/>
  <c r="D32" i="252"/>
  <c r="E32" i="252"/>
  <c r="F32" i="252"/>
  <c r="G32" i="252"/>
  <c r="H32" i="252"/>
  <c r="I32" i="252"/>
  <c r="J32" i="252"/>
  <c r="K32" i="252"/>
  <c r="G3" i="252"/>
  <c r="H3" i="252"/>
  <c r="I3" i="252"/>
  <c r="J3" i="252"/>
  <c r="K3" i="252"/>
  <c r="B9" i="252"/>
  <c r="C9" i="252"/>
  <c r="D9" i="252"/>
  <c r="E9" i="252"/>
  <c r="F9" i="252"/>
  <c r="G9" i="252"/>
  <c r="H9" i="252"/>
  <c r="I9" i="252"/>
  <c r="J9" i="252"/>
  <c r="K9" i="252"/>
  <c r="B15" i="252"/>
  <c r="C15" i="252"/>
  <c r="D15" i="252"/>
  <c r="E15" i="252"/>
  <c r="F15" i="252"/>
  <c r="G15" i="252"/>
  <c r="H15" i="252"/>
  <c r="I15" i="252"/>
  <c r="J15" i="252"/>
  <c r="K15" i="252"/>
  <c r="B21" i="252"/>
  <c r="C21" i="252"/>
  <c r="D21" i="252"/>
  <c r="E21" i="252"/>
  <c r="F21" i="252"/>
  <c r="G21" i="252"/>
  <c r="H21" i="252"/>
  <c r="I21" i="252"/>
  <c r="J21" i="252"/>
  <c r="K21" i="252"/>
  <c r="B27" i="252"/>
  <c r="C27" i="252"/>
  <c r="D27" i="252"/>
  <c r="E27" i="252"/>
  <c r="F27" i="252"/>
  <c r="G27" i="252"/>
  <c r="H27" i="252"/>
  <c r="I27" i="252"/>
  <c r="J27" i="252"/>
  <c r="K27" i="252"/>
  <c r="B33" i="252"/>
  <c r="C33" i="252"/>
  <c r="D33" i="252"/>
  <c r="E33" i="252"/>
  <c r="F33" i="252"/>
  <c r="G33" i="252"/>
  <c r="H33" i="252"/>
  <c r="I33" i="252"/>
  <c r="J33" i="252"/>
  <c r="K33" i="252"/>
  <c r="G4" i="252"/>
  <c r="H4" i="252"/>
  <c r="I4" i="252"/>
  <c r="J4" i="252"/>
  <c r="K4" i="252"/>
  <c r="B10" i="252"/>
  <c r="C10" i="252"/>
  <c r="D10" i="252"/>
  <c r="E10" i="252"/>
  <c r="F10" i="252"/>
  <c r="G10" i="252"/>
  <c r="H10" i="252"/>
  <c r="I10" i="252"/>
  <c r="J10" i="252"/>
  <c r="K10" i="252"/>
  <c r="B16" i="252"/>
  <c r="C16" i="252"/>
  <c r="D16" i="252"/>
  <c r="E16" i="252"/>
  <c r="F16" i="252"/>
  <c r="G16" i="252"/>
  <c r="H16" i="252"/>
  <c r="I16" i="252"/>
  <c r="J16" i="252"/>
  <c r="K16" i="252"/>
  <c r="B22" i="252"/>
  <c r="C22" i="252"/>
  <c r="D22" i="252"/>
  <c r="E22" i="252"/>
  <c r="F22" i="252"/>
  <c r="G22" i="252"/>
  <c r="H22" i="252"/>
  <c r="I22" i="252"/>
  <c r="J22" i="252"/>
  <c r="K22" i="252"/>
  <c r="B28" i="252"/>
  <c r="C28" i="252"/>
  <c r="D28" i="252"/>
  <c r="E28" i="252"/>
  <c r="F28" i="252"/>
  <c r="G28" i="252"/>
  <c r="H28" i="252"/>
  <c r="I28" i="252"/>
  <c r="J28" i="252"/>
  <c r="K28" i="252"/>
  <c r="B34" i="252"/>
  <c r="C34" i="252"/>
  <c r="D34" i="252"/>
  <c r="E34" i="252"/>
  <c r="F34" i="252"/>
  <c r="G34" i="252"/>
  <c r="H34" i="252"/>
  <c r="I34" i="252"/>
  <c r="J34" i="252"/>
  <c r="K34" i="252"/>
  <c r="G5" i="252"/>
  <c r="H5" i="252"/>
  <c r="I5" i="252"/>
  <c r="J5" i="252"/>
  <c r="K5" i="252"/>
  <c r="B11" i="252"/>
  <c r="C11" i="252"/>
  <c r="D11" i="252"/>
  <c r="E11" i="252"/>
  <c r="F11" i="252"/>
  <c r="G11" i="252"/>
  <c r="H11" i="252"/>
  <c r="I11" i="252"/>
  <c r="J11" i="252"/>
  <c r="K11" i="252"/>
  <c r="B17" i="252"/>
  <c r="C17" i="252"/>
  <c r="D17" i="252"/>
  <c r="E17" i="252"/>
  <c r="F17" i="252"/>
  <c r="G17" i="252"/>
  <c r="H17" i="252"/>
  <c r="I17" i="252"/>
  <c r="J17" i="252"/>
  <c r="K17" i="252"/>
  <c r="B23" i="252"/>
  <c r="C23" i="252"/>
  <c r="D23" i="252"/>
  <c r="E23" i="252"/>
  <c r="F23" i="252"/>
  <c r="G23" i="252"/>
  <c r="H23" i="252"/>
  <c r="I23" i="252"/>
  <c r="J23" i="252"/>
  <c r="K23" i="252"/>
  <c r="B29" i="252"/>
  <c r="C29" i="252"/>
  <c r="D29" i="252"/>
  <c r="E29" i="252"/>
  <c r="F29" i="252"/>
  <c r="G29" i="252"/>
  <c r="H29" i="252"/>
  <c r="I29" i="252"/>
  <c r="J29" i="252"/>
  <c r="K29" i="252"/>
  <c r="B35" i="252"/>
  <c r="C35" i="252"/>
  <c r="D35" i="252"/>
  <c r="E35" i="252"/>
  <c r="F35" i="252"/>
  <c r="G35" i="252"/>
  <c r="H35" i="252"/>
  <c r="I35" i="252"/>
  <c r="J35" i="252"/>
  <c r="K35" i="252"/>
  <c r="G6" i="252"/>
  <c r="H6" i="252"/>
  <c r="I6" i="252"/>
  <c r="J6" i="252"/>
  <c r="K6" i="252"/>
  <c r="B12" i="252"/>
  <c r="C12" i="252"/>
  <c r="D12" i="252"/>
  <c r="E12" i="252"/>
  <c r="F12" i="252"/>
  <c r="G12" i="252"/>
  <c r="H12" i="252"/>
  <c r="I12" i="252"/>
  <c r="J12" i="252"/>
  <c r="K12" i="252"/>
  <c r="B18" i="252"/>
  <c r="C18" i="252"/>
  <c r="D18" i="252"/>
  <c r="E18" i="252"/>
  <c r="F18" i="252"/>
  <c r="G18" i="252"/>
  <c r="H18" i="252"/>
  <c r="I18" i="252"/>
  <c r="J18" i="252"/>
  <c r="K18" i="252"/>
  <c r="B24" i="252"/>
  <c r="C24" i="252"/>
  <c r="D24" i="252"/>
  <c r="E24" i="252"/>
  <c r="F24" i="252"/>
  <c r="G24" i="252"/>
  <c r="H24" i="252"/>
  <c r="I24" i="252"/>
  <c r="J24" i="252"/>
  <c r="K24" i="252"/>
  <c r="B30" i="252"/>
  <c r="C30" i="252"/>
  <c r="D30" i="252"/>
  <c r="E30" i="252"/>
  <c r="F30" i="252"/>
  <c r="G30" i="252"/>
  <c r="H30" i="252"/>
  <c r="I30" i="252"/>
  <c r="J30" i="252"/>
  <c r="K30" i="252"/>
  <c r="B36" i="252"/>
  <c r="C36" i="252"/>
  <c r="D36" i="252"/>
  <c r="E36" i="252"/>
  <c r="F36" i="252"/>
  <c r="G36" i="252"/>
  <c r="H36" i="252"/>
  <c r="I36" i="252"/>
  <c r="J36" i="252"/>
  <c r="K36" i="252"/>
  <c r="A28" i="252"/>
  <c r="A16" i="252"/>
  <c r="A15" i="252"/>
  <c r="A12" i="252"/>
  <c r="A36" i="252" s="1"/>
  <c r="A11" i="252"/>
  <c r="A35" i="252" s="1"/>
  <c r="A10" i="252"/>
  <c r="A34" i="252" s="1"/>
  <c r="A9" i="252"/>
  <c r="A33" i="252" s="1"/>
  <c r="D6" i="252"/>
  <c r="D5" i="252"/>
  <c r="D4" i="252"/>
  <c r="D3" i="252"/>
  <c r="K2" i="252"/>
  <c r="J2" i="252"/>
  <c r="I2" i="252"/>
  <c r="H2" i="252"/>
  <c r="G2" i="252"/>
  <c r="F2" i="252"/>
  <c r="C8" i="250"/>
  <c r="D8" i="250"/>
  <c r="E8" i="250"/>
  <c r="F8" i="250"/>
  <c r="G8" i="250"/>
  <c r="H8" i="250"/>
  <c r="I8" i="250"/>
  <c r="J8" i="250"/>
  <c r="K8" i="250"/>
  <c r="B14" i="250"/>
  <c r="C14" i="250"/>
  <c r="D14" i="250"/>
  <c r="E14" i="250"/>
  <c r="F14" i="250"/>
  <c r="G14" i="250"/>
  <c r="H14" i="250"/>
  <c r="I14" i="250"/>
  <c r="J14" i="250"/>
  <c r="K14" i="250"/>
  <c r="B20" i="250"/>
  <c r="C20" i="250"/>
  <c r="D20" i="250"/>
  <c r="E20" i="250"/>
  <c r="F20" i="250"/>
  <c r="G20" i="250"/>
  <c r="H20" i="250"/>
  <c r="I20" i="250"/>
  <c r="J20" i="250"/>
  <c r="K20" i="250"/>
  <c r="B26" i="250"/>
  <c r="C26" i="250"/>
  <c r="D26" i="250"/>
  <c r="E26" i="250"/>
  <c r="F26" i="250"/>
  <c r="G26" i="250"/>
  <c r="H26" i="250"/>
  <c r="I26" i="250"/>
  <c r="J26" i="250"/>
  <c r="K26" i="250"/>
  <c r="B32" i="250"/>
  <c r="C32" i="250"/>
  <c r="D32" i="250"/>
  <c r="E32" i="250"/>
  <c r="F32" i="250"/>
  <c r="G32" i="250"/>
  <c r="H32" i="250"/>
  <c r="I32" i="250"/>
  <c r="J32" i="250"/>
  <c r="K32" i="250"/>
  <c r="B8" i="250"/>
  <c r="F3" i="250"/>
  <c r="G3" i="250"/>
  <c r="H3" i="250"/>
  <c r="I3" i="250"/>
  <c r="J3" i="250"/>
  <c r="K3" i="250"/>
  <c r="B9" i="250"/>
  <c r="C9" i="250"/>
  <c r="D9" i="250"/>
  <c r="E9" i="250"/>
  <c r="F9" i="250"/>
  <c r="G9" i="250"/>
  <c r="H9" i="250"/>
  <c r="I9" i="250"/>
  <c r="J9" i="250"/>
  <c r="K9" i="250"/>
  <c r="B15" i="250"/>
  <c r="C15" i="250"/>
  <c r="D15" i="250"/>
  <c r="E15" i="250"/>
  <c r="F15" i="250"/>
  <c r="G15" i="250"/>
  <c r="H15" i="250"/>
  <c r="I15" i="250"/>
  <c r="J15" i="250"/>
  <c r="K15" i="250"/>
  <c r="B21" i="250"/>
  <c r="C21" i="250"/>
  <c r="D21" i="250"/>
  <c r="E21" i="250"/>
  <c r="F21" i="250"/>
  <c r="G21" i="250"/>
  <c r="H21" i="250"/>
  <c r="I21" i="250"/>
  <c r="J21" i="250"/>
  <c r="K21" i="250"/>
  <c r="B27" i="250"/>
  <c r="C27" i="250"/>
  <c r="D27" i="250"/>
  <c r="E27" i="250"/>
  <c r="F27" i="250"/>
  <c r="G27" i="250"/>
  <c r="H27" i="250"/>
  <c r="I27" i="250"/>
  <c r="J27" i="250"/>
  <c r="K27" i="250"/>
  <c r="B33" i="250"/>
  <c r="C33" i="250"/>
  <c r="D33" i="250"/>
  <c r="E33" i="250"/>
  <c r="F33" i="250"/>
  <c r="G33" i="250"/>
  <c r="H33" i="250"/>
  <c r="I33" i="250"/>
  <c r="J33" i="250"/>
  <c r="K33" i="250"/>
  <c r="F4" i="250"/>
  <c r="G4" i="250"/>
  <c r="H4" i="250"/>
  <c r="I4" i="250"/>
  <c r="J4" i="250"/>
  <c r="K4" i="250"/>
  <c r="B10" i="250"/>
  <c r="C10" i="250"/>
  <c r="D10" i="250"/>
  <c r="E10" i="250"/>
  <c r="F10" i="250"/>
  <c r="G10" i="250"/>
  <c r="H10" i="250"/>
  <c r="I10" i="250"/>
  <c r="J10" i="250"/>
  <c r="K10" i="250"/>
  <c r="B16" i="250"/>
  <c r="C16" i="250"/>
  <c r="D16" i="250"/>
  <c r="E16" i="250"/>
  <c r="F16" i="250"/>
  <c r="G16" i="250"/>
  <c r="H16" i="250"/>
  <c r="I16" i="250"/>
  <c r="J16" i="250"/>
  <c r="K16" i="250"/>
  <c r="B22" i="250"/>
  <c r="C22" i="250"/>
  <c r="D22" i="250"/>
  <c r="E22" i="250"/>
  <c r="F22" i="250"/>
  <c r="G22" i="250"/>
  <c r="H22" i="250"/>
  <c r="I22" i="250"/>
  <c r="J22" i="250"/>
  <c r="K22" i="250"/>
  <c r="B28" i="250"/>
  <c r="C28" i="250"/>
  <c r="D28" i="250"/>
  <c r="E28" i="250"/>
  <c r="F28" i="250"/>
  <c r="G28" i="250"/>
  <c r="H28" i="250"/>
  <c r="I28" i="250"/>
  <c r="J28" i="250"/>
  <c r="K28" i="250"/>
  <c r="B34" i="250"/>
  <c r="C34" i="250"/>
  <c r="D34" i="250"/>
  <c r="E34" i="250"/>
  <c r="F34" i="250"/>
  <c r="G34" i="250"/>
  <c r="H34" i="250"/>
  <c r="I34" i="250"/>
  <c r="J34" i="250"/>
  <c r="K34" i="250"/>
  <c r="F5" i="250"/>
  <c r="G5" i="250"/>
  <c r="H5" i="250"/>
  <c r="I5" i="250"/>
  <c r="J5" i="250"/>
  <c r="K5" i="250"/>
  <c r="B11" i="250"/>
  <c r="C11" i="250"/>
  <c r="D11" i="250"/>
  <c r="E11" i="250"/>
  <c r="F11" i="250"/>
  <c r="G11" i="250"/>
  <c r="H11" i="250"/>
  <c r="I11" i="250"/>
  <c r="J11" i="250"/>
  <c r="K11" i="250"/>
  <c r="B17" i="250"/>
  <c r="C17" i="250"/>
  <c r="D17" i="250"/>
  <c r="E17" i="250"/>
  <c r="F17" i="250"/>
  <c r="G17" i="250"/>
  <c r="H17" i="250"/>
  <c r="I17" i="250"/>
  <c r="J17" i="250"/>
  <c r="K17" i="250"/>
  <c r="B23" i="250"/>
  <c r="C23" i="250"/>
  <c r="D23" i="250"/>
  <c r="E23" i="250"/>
  <c r="F23" i="250"/>
  <c r="G23" i="250"/>
  <c r="H23" i="250"/>
  <c r="I23" i="250"/>
  <c r="J23" i="250"/>
  <c r="K23" i="250"/>
  <c r="B29" i="250"/>
  <c r="C29" i="250"/>
  <c r="D29" i="250"/>
  <c r="E29" i="250"/>
  <c r="F29" i="250"/>
  <c r="G29" i="250"/>
  <c r="H29" i="250"/>
  <c r="I29" i="250"/>
  <c r="J29" i="250"/>
  <c r="K29" i="250"/>
  <c r="B35" i="250"/>
  <c r="C35" i="250"/>
  <c r="D35" i="250"/>
  <c r="E35" i="250"/>
  <c r="F35" i="250"/>
  <c r="G35" i="250"/>
  <c r="H35" i="250"/>
  <c r="I35" i="250"/>
  <c r="J35" i="250"/>
  <c r="K35" i="250"/>
  <c r="F6" i="250"/>
  <c r="G6" i="250"/>
  <c r="H6" i="250"/>
  <c r="I6" i="250"/>
  <c r="J6" i="250"/>
  <c r="K6" i="250"/>
  <c r="B12" i="250"/>
  <c r="C12" i="250"/>
  <c r="D12" i="250"/>
  <c r="E12" i="250"/>
  <c r="F12" i="250"/>
  <c r="G12" i="250"/>
  <c r="H12" i="250"/>
  <c r="I12" i="250"/>
  <c r="J12" i="250"/>
  <c r="K12" i="250"/>
  <c r="B18" i="250"/>
  <c r="C18" i="250"/>
  <c r="D18" i="250"/>
  <c r="E18" i="250"/>
  <c r="F18" i="250"/>
  <c r="G18" i="250"/>
  <c r="H18" i="250"/>
  <c r="I18" i="250"/>
  <c r="J18" i="250"/>
  <c r="K18" i="250"/>
  <c r="B24" i="250"/>
  <c r="C24" i="250"/>
  <c r="D24" i="250"/>
  <c r="E24" i="250"/>
  <c r="F24" i="250"/>
  <c r="G24" i="250"/>
  <c r="H24" i="250"/>
  <c r="I24" i="250"/>
  <c r="J24" i="250"/>
  <c r="K24" i="250"/>
  <c r="B30" i="250"/>
  <c r="C30" i="250"/>
  <c r="D30" i="250"/>
  <c r="E30" i="250"/>
  <c r="F30" i="250"/>
  <c r="G30" i="250"/>
  <c r="H30" i="250"/>
  <c r="I30" i="250"/>
  <c r="J30" i="250"/>
  <c r="K30" i="250"/>
  <c r="B36" i="250"/>
  <c r="C36" i="250"/>
  <c r="D36" i="250"/>
  <c r="E36" i="250"/>
  <c r="F36" i="250"/>
  <c r="G36" i="250"/>
  <c r="H36" i="250"/>
  <c r="I36" i="250"/>
  <c r="J36" i="250"/>
  <c r="K36" i="250"/>
  <c r="A1" i="250"/>
  <c r="A15" i="250"/>
  <c r="A12" i="250"/>
  <c r="A36" i="250" s="1"/>
  <c r="A11" i="250"/>
  <c r="A35" i="250" s="1"/>
  <c r="A10" i="250"/>
  <c r="A34" i="250" s="1"/>
  <c r="A9" i="250"/>
  <c r="A33" i="250" s="1"/>
  <c r="D6" i="250"/>
  <c r="D5" i="250"/>
  <c r="D4" i="250"/>
  <c r="D3" i="250"/>
  <c r="K2" i="250"/>
  <c r="J2" i="250"/>
  <c r="I2" i="250"/>
  <c r="H2" i="250"/>
  <c r="G2" i="250"/>
  <c r="F2" i="250"/>
  <c r="A1" i="249"/>
  <c r="A1" i="248"/>
  <c r="D8" i="249"/>
  <c r="E8" i="249"/>
  <c r="F8" i="249"/>
  <c r="G8" i="249"/>
  <c r="H8" i="249"/>
  <c r="I8" i="249"/>
  <c r="J8" i="249"/>
  <c r="K8" i="249"/>
  <c r="B14" i="249"/>
  <c r="C14" i="249"/>
  <c r="D14" i="249"/>
  <c r="E14" i="249"/>
  <c r="F14" i="249"/>
  <c r="G14" i="249"/>
  <c r="H14" i="249"/>
  <c r="I14" i="249"/>
  <c r="J14" i="249"/>
  <c r="K14" i="249"/>
  <c r="B20" i="249"/>
  <c r="C20" i="249"/>
  <c r="D20" i="249"/>
  <c r="E20" i="249"/>
  <c r="F20" i="249"/>
  <c r="G20" i="249"/>
  <c r="H20" i="249"/>
  <c r="I20" i="249"/>
  <c r="J20" i="249"/>
  <c r="K20" i="249"/>
  <c r="B26" i="249"/>
  <c r="C26" i="249"/>
  <c r="D26" i="249"/>
  <c r="E26" i="249"/>
  <c r="F26" i="249"/>
  <c r="G26" i="249"/>
  <c r="H26" i="249"/>
  <c r="I26" i="249"/>
  <c r="J26" i="249"/>
  <c r="K26" i="249"/>
  <c r="B32" i="249"/>
  <c r="C32" i="249"/>
  <c r="D32" i="249"/>
  <c r="E32" i="249"/>
  <c r="F32" i="249"/>
  <c r="G32" i="249"/>
  <c r="H32" i="249"/>
  <c r="I32" i="249"/>
  <c r="J32" i="249"/>
  <c r="K32" i="249"/>
  <c r="D9" i="249"/>
  <c r="E9" i="249"/>
  <c r="F9" i="249"/>
  <c r="G9" i="249"/>
  <c r="H9" i="249"/>
  <c r="I9" i="249"/>
  <c r="J9" i="249"/>
  <c r="K9" i="249"/>
  <c r="B15" i="249"/>
  <c r="C15" i="249"/>
  <c r="D15" i="249"/>
  <c r="E15" i="249"/>
  <c r="F15" i="249"/>
  <c r="G15" i="249"/>
  <c r="H15" i="249"/>
  <c r="I15" i="249"/>
  <c r="J15" i="249"/>
  <c r="K15" i="249"/>
  <c r="B21" i="249"/>
  <c r="C21" i="249"/>
  <c r="D21" i="249"/>
  <c r="E21" i="249"/>
  <c r="F21" i="249"/>
  <c r="G21" i="249"/>
  <c r="H21" i="249"/>
  <c r="I21" i="249"/>
  <c r="J21" i="249"/>
  <c r="K21" i="249"/>
  <c r="B27" i="249"/>
  <c r="C27" i="249"/>
  <c r="D27" i="249"/>
  <c r="E27" i="249"/>
  <c r="F27" i="249"/>
  <c r="G27" i="249"/>
  <c r="H27" i="249"/>
  <c r="I27" i="249"/>
  <c r="J27" i="249"/>
  <c r="K27" i="249"/>
  <c r="B33" i="249"/>
  <c r="C33" i="249"/>
  <c r="D33" i="249"/>
  <c r="E33" i="249"/>
  <c r="F33" i="249"/>
  <c r="G33" i="249"/>
  <c r="H33" i="249"/>
  <c r="I33" i="249"/>
  <c r="J33" i="249"/>
  <c r="K33" i="249"/>
  <c r="D10" i="249"/>
  <c r="E10" i="249"/>
  <c r="F10" i="249"/>
  <c r="G10" i="249"/>
  <c r="H10" i="249"/>
  <c r="I10" i="249"/>
  <c r="J10" i="249"/>
  <c r="K10" i="249"/>
  <c r="B16" i="249"/>
  <c r="C16" i="249"/>
  <c r="D16" i="249"/>
  <c r="E16" i="249"/>
  <c r="F16" i="249"/>
  <c r="G16" i="249"/>
  <c r="H16" i="249"/>
  <c r="I16" i="249"/>
  <c r="J16" i="249"/>
  <c r="K16" i="249"/>
  <c r="B22" i="249"/>
  <c r="C22" i="249"/>
  <c r="D22" i="249"/>
  <c r="E22" i="249"/>
  <c r="F22" i="249"/>
  <c r="G22" i="249"/>
  <c r="H22" i="249"/>
  <c r="I22" i="249"/>
  <c r="J22" i="249"/>
  <c r="K22" i="249"/>
  <c r="B28" i="249"/>
  <c r="C28" i="249"/>
  <c r="D28" i="249"/>
  <c r="E28" i="249"/>
  <c r="F28" i="249"/>
  <c r="G28" i="249"/>
  <c r="H28" i="249"/>
  <c r="I28" i="249"/>
  <c r="J28" i="249"/>
  <c r="K28" i="249"/>
  <c r="B34" i="249"/>
  <c r="C34" i="249"/>
  <c r="D34" i="249"/>
  <c r="E34" i="249"/>
  <c r="F34" i="249"/>
  <c r="G34" i="249"/>
  <c r="H34" i="249"/>
  <c r="I34" i="249"/>
  <c r="J34" i="249"/>
  <c r="K34" i="249"/>
  <c r="D11" i="249"/>
  <c r="E11" i="249"/>
  <c r="F11" i="249"/>
  <c r="G11" i="249"/>
  <c r="H11" i="249"/>
  <c r="I11" i="249"/>
  <c r="J11" i="249"/>
  <c r="K11" i="249"/>
  <c r="B17" i="249"/>
  <c r="C17" i="249"/>
  <c r="D17" i="249"/>
  <c r="E17" i="249"/>
  <c r="F17" i="249"/>
  <c r="G17" i="249"/>
  <c r="H17" i="249"/>
  <c r="I17" i="249"/>
  <c r="J17" i="249"/>
  <c r="K17" i="249"/>
  <c r="B23" i="249"/>
  <c r="C23" i="249"/>
  <c r="D23" i="249"/>
  <c r="E23" i="249"/>
  <c r="F23" i="249"/>
  <c r="G23" i="249"/>
  <c r="H23" i="249"/>
  <c r="I23" i="249"/>
  <c r="J23" i="249"/>
  <c r="K23" i="249"/>
  <c r="B29" i="249"/>
  <c r="C29" i="249"/>
  <c r="D29" i="249"/>
  <c r="E29" i="249"/>
  <c r="F29" i="249"/>
  <c r="G29" i="249"/>
  <c r="H29" i="249"/>
  <c r="I29" i="249"/>
  <c r="J29" i="249"/>
  <c r="K29" i="249"/>
  <c r="B35" i="249"/>
  <c r="C35" i="249"/>
  <c r="D35" i="249"/>
  <c r="E35" i="249"/>
  <c r="F35" i="249"/>
  <c r="G35" i="249"/>
  <c r="H35" i="249"/>
  <c r="I35" i="249"/>
  <c r="J35" i="249"/>
  <c r="K35" i="249"/>
  <c r="D12" i="249"/>
  <c r="E12" i="249"/>
  <c r="F12" i="249"/>
  <c r="G12" i="249"/>
  <c r="H12" i="249"/>
  <c r="I12" i="249"/>
  <c r="J12" i="249"/>
  <c r="K12" i="249"/>
  <c r="B18" i="249"/>
  <c r="C18" i="249"/>
  <c r="D18" i="249"/>
  <c r="E18" i="249"/>
  <c r="F18" i="249"/>
  <c r="G18" i="249"/>
  <c r="H18" i="249"/>
  <c r="I18" i="249"/>
  <c r="J18" i="249"/>
  <c r="K18" i="249"/>
  <c r="B24" i="249"/>
  <c r="C24" i="249"/>
  <c r="D24" i="249"/>
  <c r="E24" i="249"/>
  <c r="F24" i="249"/>
  <c r="G24" i="249"/>
  <c r="H24" i="249"/>
  <c r="I24" i="249"/>
  <c r="J24" i="249"/>
  <c r="K24" i="249"/>
  <c r="B30" i="249"/>
  <c r="C30" i="249"/>
  <c r="D30" i="249"/>
  <c r="E30" i="249"/>
  <c r="F30" i="249"/>
  <c r="G30" i="249"/>
  <c r="H30" i="249"/>
  <c r="I30" i="249"/>
  <c r="J30" i="249"/>
  <c r="K30" i="249"/>
  <c r="B36" i="249"/>
  <c r="C36" i="249"/>
  <c r="D36" i="249"/>
  <c r="E36" i="249"/>
  <c r="F36" i="249"/>
  <c r="G36" i="249"/>
  <c r="H36" i="249"/>
  <c r="I36" i="249"/>
  <c r="J36" i="249"/>
  <c r="K36" i="249"/>
  <c r="H2" i="249"/>
  <c r="I2" i="249"/>
  <c r="J2" i="249"/>
  <c r="K2" i="249"/>
  <c r="B8" i="249"/>
  <c r="C8" i="249"/>
  <c r="H3" i="249"/>
  <c r="I3" i="249"/>
  <c r="J3" i="249"/>
  <c r="K3" i="249"/>
  <c r="B9" i="249"/>
  <c r="C9" i="249"/>
  <c r="H4" i="249"/>
  <c r="I4" i="249"/>
  <c r="J4" i="249"/>
  <c r="K4" i="249"/>
  <c r="B10" i="249"/>
  <c r="C10" i="249"/>
  <c r="H5" i="249"/>
  <c r="I5" i="249"/>
  <c r="J5" i="249"/>
  <c r="K5" i="249"/>
  <c r="B11" i="249"/>
  <c r="C11" i="249"/>
  <c r="H6" i="249"/>
  <c r="I6" i="249"/>
  <c r="J6" i="249"/>
  <c r="K6" i="249"/>
  <c r="B12" i="249"/>
  <c r="C12" i="249"/>
  <c r="G3" i="249"/>
  <c r="G4" i="249"/>
  <c r="G5" i="249"/>
  <c r="G6" i="249"/>
  <c r="A28" i="249"/>
  <c r="A16" i="249"/>
  <c r="A12" i="249"/>
  <c r="A24" i="249" s="1"/>
  <c r="A11" i="249"/>
  <c r="A23" i="249" s="1"/>
  <c r="A10" i="249"/>
  <c r="A34" i="249" s="1"/>
  <c r="A9" i="249"/>
  <c r="A33" i="249" s="1"/>
  <c r="D6" i="249"/>
  <c r="D5" i="249"/>
  <c r="D4" i="249"/>
  <c r="D3" i="249"/>
  <c r="G2" i="249"/>
  <c r="F2" i="249"/>
  <c r="B8" i="248"/>
  <c r="C8" i="248"/>
  <c r="D8" i="248"/>
  <c r="E8" i="248"/>
  <c r="F8" i="248"/>
  <c r="G8" i="248"/>
  <c r="H8" i="248"/>
  <c r="I8" i="248"/>
  <c r="J8" i="248"/>
  <c r="K8" i="248"/>
  <c r="B14" i="248"/>
  <c r="C14" i="248"/>
  <c r="D14" i="248"/>
  <c r="E14" i="248"/>
  <c r="F14" i="248"/>
  <c r="G14" i="248"/>
  <c r="H14" i="248"/>
  <c r="I14" i="248"/>
  <c r="J14" i="248"/>
  <c r="K14" i="248"/>
  <c r="B20" i="248"/>
  <c r="C20" i="248"/>
  <c r="D20" i="248"/>
  <c r="E20" i="248"/>
  <c r="F20" i="248"/>
  <c r="G20" i="248"/>
  <c r="H20" i="248"/>
  <c r="I20" i="248"/>
  <c r="J20" i="248"/>
  <c r="K20" i="248"/>
  <c r="B26" i="248"/>
  <c r="C26" i="248"/>
  <c r="D26" i="248"/>
  <c r="E26" i="248"/>
  <c r="F26" i="248"/>
  <c r="G26" i="248"/>
  <c r="H26" i="248"/>
  <c r="I26" i="248"/>
  <c r="J26" i="248"/>
  <c r="K26" i="248"/>
  <c r="B32" i="248"/>
  <c r="C32" i="248"/>
  <c r="D32" i="248"/>
  <c r="E32" i="248"/>
  <c r="F32" i="248"/>
  <c r="G32" i="248"/>
  <c r="H32" i="248"/>
  <c r="I32" i="248"/>
  <c r="J32" i="248"/>
  <c r="K32" i="248"/>
  <c r="F2" i="248"/>
  <c r="G3" i="248"/>
  <c r="H3" i="248"/>
  <c r="I3" i="248"/>
  <c r="J3" i="248"/>
  <c r="K3" i="248"/>
  <c r="B9" i="248"/>
  <c r="C9" i="248"/>
  <c r="D9" i="248"/>
  <c r="E9" i="248"/>
  <c r="F9" i="248"/>
  <c r="G9" i="248"/>
  <c r="H9" i="248"/>
  <c r="I9" i="248"/>
  <c r="J9" i="248"/>
  <c r="K9" i="248"/>
  <c r="B15" i="248"/>
  <c r="C15" i="248"/>
  <c r="D15" i="248"/>
  <c r="E15" i="248"/>
  <c r="F15" i="248"/>
  <c r="G15" i="248"/>
  <c r="H15" i="248"/>
  <c r="I15" i="248"/>
  <c r="J15" i="248"/>
  <c r="K15" i="248"/>
  <c r="B21" i="248"/>
  <c r="C21" i="248"/>
  <c r="D21" i="248"/>
  <c r="E21" i="248"/>
  <c r="F21" i="248"/>
  <c r="G21" i="248"/>
  <c r="H21" i="248"/>
  <c r="I21" i="248"/>
  <c r="J21" i="248"/>
  <c r="K21" i="248"/>
  <c r="B27" i="248"/>
  <c r="C27" i="248"/>
  <c r="D27" i="248"/>
  <c r="E27" i="248"/>
  <c r="F27" i="248"/>
  <c r="G27" i="248"/>
  <c r="H27" i="248"/>
  <c r="I27" i="248"/>
  <c r="J27" i="248"/>
  <c r="K27" i="248"/>
  <c r="B33" i="248"/>
  <c r="C33" i="248"/>
  <c r="D33" i="248"/>
  <c r="E33" i="248"/>
  <c r="F33" i="248"/>
  <c r="G33" i="248"/>
  <c r="H33" i="248"/>
  <c r="I33" i="248"/>
  <c r="J33" i="248"/>
  <c r="K33" i="248"/>
  <c r="G4" i="248"/>
  <c r="H4" i="248"/>
  <c r="I4" i="248"/>
  <c r="J4" i="248"/>
  <c r="K4" i="248"/>
  <c r="B10" i="248"/>
  <c r="C10" i="248"/>
  <c r="D10" i="248"/>
  <c r="E10" i="248"/>
  <c r="F10" i="248"/>
  <c r="G10" i="248"/>
  <c r="H10" i="248"/>
  <c r="I10" i="248"/>
  <c r="J10" i="248"/>
  <c r="K10" i="248"/>
  <c r="B16" i="248"/>
  <c r="C16" i="248"/>
  <c r="D16" i="248"/>
  <c r="E16" i="248"/>
  <c r="F16" i="248"/>
  <c r="G16" i="248"/>
  <c r="H16" i="248"/>
  <c r="I16" i="248"/>
  <c r="J16" i="248"/>
  <c r="K16" i="248"/>
  <c r="B22" i="248"/>
  <c r="C22" i="248"/>
  <c r="D22" i="248"/>
  <c r="E22" i="248"/>
  <c r="F22" i="248"/>
  <c r="G22" i="248"/>
  <c r="H22" i="248"/>
  <c r="I22" i="248"/>
  <c r="J22" i="248"/>
  <c r="K22" i="248"/>
  <c r="B28" i="248"/>
  <c r="C28" i="248"/>
  <c r="D28" i="248"/>
  <c r="E28" i="248"/>
  <c r="F28" i="248"/>
  <c r="G28" i="248"/>
  <c r="H28" i="248"/>
  <c r="I28" i="248"/>
  <c r="J28" i="248"/>
  <c r="K28" i="248"/>
  <c r="B34" i="248"/>
  <c r="C34" i="248"/>
  <c r="D34" i="248"/>
  <c r="E34" i="248"/>
  <c r="F34" i="248"/>
  <c r="G34" i="248"/>
  <c r="H34" i="248"/>
  <c r="I34" i="248"/>
  <c r="J34" i="248"/>
  <c r="K34" i="248"/>
  <c r="G5" i="248"/>
  <c r="H5" i="248"/>
  <c r="I5" i="248"/>
  <c r="J5" i="248"/>
  <c r="K5" i="248"/>
  <c r="B11" i="248"/>
  <c r="C11" i="248"/>
  <c r="D11" i="248"/>
  <c r="E11" i="248"/>
  <c r="F11" i="248"/>
  <c r="G11" i="248"/>
  <c r="H11" i="248"/>
  <c r="I11" i="248"/>
  <c r="J11" i="248"/>
  <c r="K11" i="248"/>
  <c r="B17" i="248"/>
  <c r="C17" i="248"/>
  <c r="D17" i="248"/>
  <c r="E17" i="248"/>
  <c r="F17" i="248"/>
  <c r="G17" i="248"/>
  <c r="H17" i="248"/>
  <c r="I17" i="248"/>
  <c r="J17" i="248"/>
  <c r="K17" i="248"/>
  <c r="B23" i="248"/>
  <c r="C23" i="248"/>
  <c r="D23" i="248"/>
  <c r="E23" i="248"/>
  <c r="F23" i="248"/>
  <c r="G23" i="248"/>
  <c r="H23" i="248"/>
  <c r="I23" i="248"/>
  <c r="J23" i="248"/>
  <c r="K23" i="248"/>
  <c r="B29" i="248"/>
  <c r="C29" i="248"/>
  <c r="D29" i="248"/>
  <c r="E29" i="248"/>
  <c r="F29" i="248"/>
  <c r="G29" i="248"/>
  <c r="H29" i="248"/>
  <c r="I29" i="248"/>
  <c r="J29" i="248"/>
  <c r="K29" i="248"/>
  <c r="B35" i="248"/>
  <c r="C35" i="248"/>
  <c r="D35" i="248"/>
  <c r="E35" i="248"/>
  <c r="F35" i="248"/>
  <c r="G35" i="248"/>
  <c r="H35" i="248"/>
  <c r="I35" i="248"/>
  <c r="J35" i="248"/>
  <c r="K35" i="248"/>
  <c r="G6" i="248"/>
  <c r="H6" i="248"/>
  <c r="I6" i="248"/>
  <c r="J6" i="248"/>
  <c r="K6" i="248"/>
  <c r="B12" i="248"/>
  <c r="C12" i="248"/>
  <c r="D12" i="248"/>
  <c r="E12" i="248"/>
  <c r="F12" i="248"/>
  <c r="G12" i="248"/>
  <c r="H12" i="248"/>
  <c r="I12" i="248"/>
  <c r="J12" i="248"/>
  <c r="K12" i="248"/>
  <c r="B18" i="248"/>
  <c r="C18" i="248"/>
  <c r="D18" i="248"/>
  <c r="E18" i="248"/>
  <c r="F18" i="248"/>
  <c r="G18" i="248"/>
  <c r="H18" i="248"/>
  <c r="I18" i="248"/>
  <c r="J18" i="248"/>
  <c r="K18" i="248"/>
  <c r="B24" i="248"/>
  <c r="C24" i="248"/>
  <c r="D24" i="248"/>
  <c r="E24" i="248"/>
  <c r="F24" i="248"/>
  <c r="G24" i="248"/>
  <c r="H24" i="248"/>
  <c r="I24" i="248"/>
  <c r="J24" i="248"/>
  <c r="K24" i="248"/>
  <c r="B30" i="248"/>
  <c r="C30" i="248"/>
  <c r="D30" i="248"/>
  <c r="E30" i="248"/>
  <c r="F30" i="248"/>
  <c r="G30" i="248"/>
  <c r="H30" i="248"/>
  <c r="I30" i="248"/>
  <c r="J30" i="248"/>
  <c r="K30" i="248"/>
  <c r="B36" i="248"/>
  <c r="C36" i="248"/>
  <c r="D36" i="248"/>
  <c r="E36" i="248"/>
  <c r="F36" i="248"/>
  <c r="G36" i="248"/>
  <c r="H36" i="248"/>
  <c r="I36" i="248"/>
  <c r="J36" i="248"/>
  <c r="K36" i="248"/>
  <c r="A17" i="248"/>
  <c r="A12" i="248"/>
  <c r="A36" i="248" s="1"/>
  <c r="A11" i="248"/>
  <c r="A35" i="248" s="1"/>
  <c r="A10" i="248"/>
  <c r="A34" i="248" s="1"/>
  <c r="A9" i="248"/>
  <c r="A33" i="248" s="1"/>
  <c r="D6" i="248"/>
  <c r="D5" i="248"/>
  <c r="D4" i="248"/>
  <c r="D3" i="248"/>
  <c r="K2" i="248"/>
  <c r="J2" i="248"/>
  <c r="I2" i="248"/>
  <c r="H2" i="248"/>
  <c r="G2" i="248"/>
  <c r="B8" i="247"/>
  <c r="C8" i="247"/>
  <c r="D8" i="247"/>
  <c r="E8" i="247"/>
  <c r="F8" i="247"/>
  <c r="G8" i="247"/>
  <c r="H8" i="247"/>
  <c r="I8" i="247"/>
  <c r="J8" i="247"/>
  <c r="K8" i="247"/>
  <c r="B14" i="247"/>
  <c r="C14" i="247"/>
  <c r="D14" i="247"/>
  <c r="E14" i="247"/>
  <c r="F14" i="247"/>
  <c r="G14" i="247"/>
  <c r="H14" i="247"/>
  <c r="I14" i="247"/>
  <c r="J14" i="247"/>
  <c r="K14" i="247"/>
  <c r="B20" i="247"/>
  <c r="C20" i="247"/>
  <c r="D20" i="247"/>
  <c r="E20" i="247"/>
  <c r="F20" i="247"/>
  <c r="G20" i="247"/>
  <c r="H20" i="247"/>
  <c r="I20" i="247"/>
  <c r="J20" i="247"/>
  <c r="K20" i="247"/>
  <c r="B26" i="247"/>
  <c r="C26" i="247"/>
  <c r="D26" i="247"/>
  <c r="E26" i="247"/>
  <c r="F26" i="247"/>
  <c r="G26" i="247"/>
  <c r="H26" i="247"/>
  <c r="I26" i="247"/>
  <c r="J26" i="247"/>
  <c r="K26" i="247"/>
  <c r="B32" i="247"/>
  <c r="C32" i="247"/>
  <c r="D32" i="247"/>
  <c r="E32" i="247"/>
  <c r="F32" i="247"/>
  <c r="G32" i="247"/>
  <c r="H32" i="247"/>
  <c r="I32" i="247"/>
  <c r="J32" i="247"/>
  <c r="K32" i="247"/>
  <c r="G3" i="247"/>
  <c r="H3" i="247"/>
  <c r="I3" i="247"/>
  <c r="J3" i="247"/>
  <c r="K3" i="247"/>
  <c r="B9" i="247"/>
  <c r="C9" i="247"/>
  <c r="D9" i="247"/>
  <c r="E9" i="247"/>
  <c r="F9" i="247"/>
  <c r="G9" i="247"/>
  <c r="H9" i="247"/>
  <c r="I9" i="247"/>
  <c r="J9" i="247"/>
  <c r="K9" i="247"/>
  <c r="B15" i="247"/>
  <c r="C15" i="247"/>
  <c r="D15" i="247"/>
  <c r="E15" i="247"/>
  <c r="F15" i="247"/>
  <c r="G15" i="247"/>
  <c r="H15" i="247"/>
  <c r="I15" i="247"/>
  <c r="J15" i="247"/>
  <c r="K15" i="247"/>
  <c r="B21" i="247"/>
  <c r="C21" i="247"/>
  <c r="D21" i="247"/>
  <c r="E21" i="247"/>
  <c r="F21" i="247"/>
  <c r="G21" i="247"/>
  <c r="H21" i="247"/>
  <c r="I21" i="247"/>
  <c r="J21" i="247"/>
  <c r="K21" i="247"/>
  <c r="B27" i="247"/>
  <c r="C27" i="247"/>
  <c r="D27" i="247"/>
  <c r="E27" i="247"/>
  <c r="F27" i="247"/>
  <c r="G27" i="247"/>
  <c r="H27" i="247"/>
  <c r="I27" i="247"/>
  <c r="J27" i="247"/>
  <c r="K27" i="247"/>
  <c r="B33" i="247"/>
  <c r="C33" i="247"/>
  <c r="D33" i="247"/>
  <c r="E33" i="247"/>
  <c r="F33" i="247"/>
  <c r="G33" i="247"/>
  <c r="H33" i="247"/>
  <c r="I33" i="247"/>
  <c r="J33" i="247"/>
  <c r="K33" i="247"/>
  <c r="G4" i="247"/>
  <c r="H4" i="247"/>
  <c r="I4" i="247"/>
  <c r="J4" i="247"/>
  <c r="K4" i="247"/>
  <c r="B10" i="247"/>
  <c r="C10" i="247"/>
  <c r="D10" i="247"/>
  <c r="E10" i="247"/>
  <c r="F10" i="247"/>
  <c r="G10" i="247"/>
  <c r="H10" i="247"/>
  <c r="I10" i="247"/>
  <c r="J10" i="247"/>
  <c r="K10" i="247"/>
  <c r="B16" i="247"/>
  <c r="C16" i="247"/>
  <c r="D16" i="247"/>
  <c r="E16" i="247"/>
  <c r="F16" i="247"/>
  <c r="G16" i="247"/>
  <c r="H16" i="247"/>
  <c r="I16" i="247"/>
  <c r="J16" i="247"/>
  <c r="K16" i="247"/>
  <c r="B22" i="247"/>
  <c r="C22" i="247"/>
  <c r="D22" i="247"/>
  <c r="E22" i="247"/>
  <c r="F22" i="247"/>
  <c r="G22" i="247"/>
  <c r="H22" i="247"/>
  <c r="I22" i="247"/>
  <c r="J22" i="247"/>
  <c r="K22" i="247"/>
  <c r="B28" i="247"/>
  <c r="C28" i="247"/>
  <c r="D28" i="247"/>
  <c r="E28" i="247"/>
  <c r="F28" i="247"/>
  <c r="G28" i="247"/>
  <c r="H28" i="247"/>
  <c r="I28" i="247"/>
  <c r="J28" i="247"/>
  <c r="K28" i="247"/>
  <c r="B34" i="247"/>
  <c r="C34" i="247"/>
  <c r="D34" i="247"/>
  <c r="E34" i="247"/>
  <c r="F34" i="247"/>
  <c r="G34" i="247"/>
  <c r="H34" i="247"/>
  <c r="I34" i="247"/>
  <c r="J34" i="247"/>
  <c r="K34" i="247"/>
  <c r="G5" i="247"/>
  <c r="H5" i="247"/>
  <c r="I5" i="247"/>
  <c r="J5" i="247"/>
  <c r="K5" i="247"/>
  <c r="B11" i="247"/>
  <c r="C11" i="247"/>
  <c r="D11" i="247"/>
  <c r="E11" i="247"/>
  <c r="F11" i="247"/>
  <c r="G11" i="247"/>
  <c r="H11" i="247"/>
  <c r="I11" i="247"/>
  <c r="J11" i="247"/>
  <c r="K11" i="247"/>
  <c r="B17" i="247"/>
  <c r="C17" i="247"/>
  <c r="D17" i="247"/>
  <c r="E17" i="247"/>
  <c r="F17" i="247"/>
  <c r="G17" i="247"/>
  <c r="H17" i="247"/>
  <c r="I17" i="247"/>
  <c r="J17" i="247"/>
  <c r="K17" i="247"/>
  <c r="B23" i="247"/>
  <c r="C23" i="247"/>
  <c r="D23" i="247"/>
  <c r="E23" i="247"/>
  <c r="F23" i="247"/>
  <c r="G23" i="247"/>
  <c r="H23" i="247"/>
  <c r="I23" i="247"/>
  <c r="J23" i="247"/>
  <c r="K23" i="247"/>
  <c r="B29" i="247"/>
  <c r="C29" i="247"/>
  <c r="D29" i="247"/>
  <c r="E29" i="247"/>
  <c r="F29" i="247"/>
  <c r="G29" i="247"/>
  <c r="H29" i="247"/>
  <c r="I29" i="247"/>
  <c r="J29" i="247"/>
  <c r="K29" i="247"/>
  <c r="B35" i="247"/>
  <c r="C35" i="247"/>
  <c r="D35" i="247"/>
  <c r="E35" i="247"/>
  <c r="F35" i="247"/>
  <c r="G35" i="247"/>
  <c r="H35" i="247"/>
  <c r="I35" i="247"/>
  <c r="J35" i="247"/>
  <c r="K35" i="247"/>
  <c r="G6" i="247"/>
  <c r="H6" i="247"/>
  <c r="I6" i="247"/>
  <c r="J6" i="247"/>
  <c r="K6" i="247"/>
  <c r="B12" i="247"/>
  <c r="C12" i="247"/>
  <c r="D12" i="247"/>
  <c r="E12" i="247"/>
  <c r="F12" i="247"/>
  <c r="G12" i="247"/>
  <c r="H12" i="247"/>
  <c r="I12" i="247"/>
  <c r="J12" i="247"/>
  <c r="K12" i="247"/>
  <c r="B18" i="247"/>
  <c r="C18" i="247"/>
  <c r="D18" i="247"/>
  <c r="E18" i="247"/>
  <c r="F18" i="247"/>
  <c r="G18" i="247"/>
  <c r="H18" i="247"/>
  <c r="I18" i="247"/>
  <c r="J18" i="247"/>
  <c r="K18" i="247"/>
  <c r="B24" i="247"/>
  <c r="C24" i="247"/>
  <c r="D24" i="247"/>
  <c r="E24" i="247"/>
  <c r="F24" i="247"/>
  <c r="G24" i="247"/>
  <c r="H24" i="247"/>
  <c r="I24" i="247"/>
  <c r="J24" i="247"/>
  <c r="K24" i="247"/>
  <c r="B30" i="247"/>
  <c r="C30" i="247"/>
  <c r="D30" i="247"/>
  <c r="E30" i="247"/>
  <c r="F30" i="247"/>
  <c r="G30" i="247"/>
  <c r="H30" i="247"/>
  <c r="I30" i="247"/>
  <c r="J30" i="247"/>
  <c r="K30" i="247"/>
  <c r="B36" i="247"/>
  <c r="C36" i="247"/>
  <c r="D36" i="247"/>
  <c r="E36" i="247"/>
  <c r="F36" i="247"/>
  <c r="G36" i="247"/>
  <c r="H36" i="247"/>
  <c r="I36" i="247"/>
  <c r="J36" i="247"/>
  <c r="K36" i="247"/>
  <c r="A12" i="247"/>
  <c r="A36" i="247" s="1"/>
  <c r="A11" i="247"/>
  <c r="A35" i="247" s="1"/>
  <c r="A10" i="247"/>
  <c r="A34" i="247" s="1"/>
  <c r="A9" i="247"/>
  <c r="A33" i="247" s="1"/>
  <c r="D6" i="247"/>
  <c r="D5" i="247"/>
  <c r="D4" i="247"/>
  <c r="D3" i="247"/>
  <c r="A1" i="247"/>
  <c r="K2" i="247"/>
  <c r="J2" i="247"/>
  <c r="I2" i="247"/>
  <c r="H2" i="247"/>
  <c r="G2" i="247"/>
  <c r="F2" i="247"/>
  <c r="G32" i="246"/>
  <c r="H32" i="246"/>
  <c r="I32" i="246"/>
  <c r="J32" i="246"/>
  <c r="K32" i="246"/>
  <c r="G33" i="246"/>
  <c r="H33" i="246"/>
  <c r="I33" i="246"/>
  <c r="J33" i="246"/>
  <c r="K33" i="246"/>
  <c r="G34" i="246"/>
  <c r="H34" i="246"/>
  <c r="I34" i="246"/>
  <c r="J34" i="246"/>
  <c r="K34" i="246"/>
  <c r="G35" i="246"/>
  <c r="H35" i="246"/>
  <c r="I35" i="246"/>
  <c r="J35" i="246"/>
  <c r="K35" i="246"/>
  <c r="G36" i="246"/>
  <c r="H36" i="246"/>
  <c r="I36" i="246"/>
  <c r="J36" i="246"/>
  <c r="K36" i="246"/>
  <c r="C26" i="246"/>
  <c r="D26" i="246"/>
  <c r="E26" i="246"/>
  <c r="F26" i="246"/>
  <c r="G26" i="246"/>
  <c r="H26" i="246"/>
  <c r="I26" i="246"/>
  <c r="J26" i="246"/>
  <c r="K26" i="246"/>
  <c r="B32" i="246"/>
  <c r="C32" i="246"/>
  <c r="D32" i="246"/>
  <c r="E32" i="246"/>
  <c r="F32" i="246"/>
  <c r="C27" i="246"/>
  <c r="D27" i="246"/>
  <c r="E27" i="246"/>
  <c r="F27" i="246"/>
  <c r="G27" i="246"/>
  <c r="H27" i="246"/>
  <c r="I27" i="246"/>
  <c r="J27" i="246"/>
  <c r="K27" i="246"/>
  <c r="B33" i="246"/>
  <c r="C33" i="246"/>
  <c r="D33" i="246"/>
  <c r="E33" i="246"/>
  <c r="F33" i="246"/>
  <c r="C28" i="246"/>
  <c r="D28" i="246"/>
  <c r="E28" i="246"/>
  <c r="F28" i="246"/>
  <c r="G28" i="246"/>
  <c r="H28" i="246"/>
  <c r="I28" i="246"/>
  <c r="J28" i="246"/>
  <c r="K28" i="246"/>
  <c r="B34" i="246"/>
  <c r="C34" i="246"/>
  <c r="D34" i="246"/>
  <c r="E34" i="246"/>
  <c r="F34" i="246"/>
  <c r="C29" i="246"/>
  <c r="D29" i="246"/>
  <c r="E29" i="246"/>
  <c r="F29" i="246"/>
  <c r="G29" i="246"/>
  <c r="H29" i="246"/>
  <c r="I29" i="246"/>
  <c r="J29" i="246"/>
  <c r="K29" i="246"/>
  <c r="B35" i="246"/>
  <c r="C35" i="246"/>
  <c r="D35" i="246"/>
  <c r="E35" i="246"/>
  <c r="F35" i="246"/>
  <c r="C30" i="246"/>
  <c r="D30" i="246"/>
  <c r="E30" i="246"/>
  <c r="F30" i="246"/>
  <c r="G30" i="246"/>
  <c r="H30" i="246"/>
  <c r="I30" i="246"/>
  <c r="J30" i="246"/>
  <c r="K30" i="246"/>
  <c r="B36" i="246"/>
  <c r="C36" i="246"/>
  <c r="D36" i="246"/>
  <c r="E36" i="246"/>
  <c r="F36" i="246"/>
  <c r="H8" i="246"/>
  <c r="I8" i="246"/>
  <c r="J8" i="246"/>
  <c r="K8" i="246"/>
  <c r="B14" i="246"/>
  <c r="C14" i="246"/>
  <c r="D14" i="246"/>
  <c r="E14" i="246"/>
  <c r="F14" i="246"/>
  <c r="G14" i="246"/>
  <c r="H14" i="246"/>
  <c r="I14" i="246"/>
  <c r="J14" i="246"/>
  <c r="K14" i="246"/>
  <c r="B20" i="246"/>
  <c r="C20" i="246"/>
  <c r="D20" i="246"/>
  <c r="E20" i="246"/>
  <c r="F20" i="246"/>
  <c r="G20" i="246"/>
  <c r="H20" i="246"/>
  <c r="I20" i="246"/>
  <c r="J20" i="246"/>
  <c r="K20" i="246"/>
  <c r="B26" i="246"/>
  <c r="H9" i="246"/>
  <c r="I9" i="246"/>
  <c r="J9" i="246"/>
  <c r="K9" i="246"/>
  <c r="B15" i="246"/>
  <c r="C15" i="246"/>
  <c r="D15" i="246"/>
  <c r="E15" i="246"/>
  <c r="F15" i="246"/>
  <c r="G15" i="246"/>
  <c r="H15" i="246"/>
  <c r="I15" i="246"/>
  <c r="J15" i="246"/>
  <c r="K15" i="246"/>
  <c r="B21" i="246"/>
  <c r="C21" i="246"/>
  <c r="D21" i="246"/>
  <c r="E21" i="246"/>
  <c r="F21" i="246"/>
  <c r="G21" i="246"/>
  <c r="H21" i="246"/>
  <c r="I21" i="246"/>
  <c r="J21" i="246"/>
  <c r="K21" i="246"/>
  <c r="B27" i="246"/>
  <c r="H10" i="246"/>
  <c r="I10" i="246"/>
  <c r="J10" i="246"/>
  <c r="K10" i="246"/>
  <c r="B16" i="246"/>
  <c r="C16" i="246"/>
  <c r="D16" i="246"/>
  <c r="E16" i="246"/>
  <c r="F16" i="246"/>
  <c r="G16" i="246"/>
  <c r="H16" i="246"/>
  <c r="I16" i="246"/>
  <c r="J16" i="246"/>
  <c r="K16" i="246"/>
  <c r="B22" i="246"/>
  <c r="C22" i="246"/>
  <c r="D22" i="246"/>
  <c r="E22" i="246"/>
  <c r="F22" i="246"/>
  <c r="G22" i="246"/>
  <c r="H22" i="246"/>
  <c r="I22" i="246"/>
  <c r="J22" i="246"/>
  <c r="K22" i="246"/>
  <c r="B28" i="246"/>
  <c r="H11" i="246"/>
  <c r="I11" i="246"/>
  <c r="J11" i="246"/>
  <c r="K11" i="246"/>
  <c r="B17" i="246"/>
  <c r="C17" i="246"/>
  <c r="D17" i="246"/>
  <c r="E17" i="246"/>
  <c r="F17" i="246"/>
  <c r="G17" i="246"/>
  <c r="H17" i="246"/>
  <c r="I17" i="246"/>
  <c r="J17" i="246"/>
  <c r="K17" i="246"/>
  <c r="B23" i="246"/>
  <c r="C23" i="246"/>
  <c r="D23" i="246"/>
  <c r="E23" i="246"/>
  <c r="F23" i="246"/>
  <c r="G23" i="246"/>
  <c r="H23" i="246"/>
  <c r="I23" i="246"/>
  <c r="J23" i="246"/>
  <c r="K23" i="246"/>
  <c r="B29" i="246"/>
  <c r="H12" i="246"/>
  <c r="I12" i="246"/>
  <c r="J12" i="246"/>
  <c r="K12" i="246"/>
  <c r="B18" i="246"/>
  <c r="C18" i="246"/>
  <c r="D18" i="246"/>
  <c r="E18" i="246"/>
  <c r="F18" i="246"/>
  <c r="G18" i="246"/>
  <c r="H18" i="246"/>
  <c r="I18" i="246"/>
  <c r="J18" i="246"/>
  <c r="K18" i="246"/>
  <c r="B24" i="246"/>
  <c r="C24" i="246"/>
  <c r="D24" i="246"/>
  <c r="E24" i="246"/>
  <c r="F24" i="246"/>
  <c r="G24" i="246"/>
  <c r="H24" i="246"/>
  <c r="I24" i="246"/>
  <c r="J24" i="246"/>
  <c r="K24" i="246"/>
  <c r="B30" i="246"/>
  <c r="G2" i="246"/>
  <c r="H2" i="246"/>
  <c r="I2" i="246"/>
  <c r="J2" i="246"/>
  <c r="K2" i="246"/>
  <c r="B8" i="246"/>
  <c r="C8" i="246"/>
  <c r="D8" i="246"/>
  <c r="E8" i="246"/>
  <c r="F8" i="246"/>
  <c r="G8" i="246"/>
  <c r="G3" i="246"/>
  <c r="H3" i="246"/>
  <c r="I3" i="246"/>
  <c r="J3" i="246"/>
  <c r="K3" i="246"/>
  <c r="B9" i="246"/>
  <c r="C9" i="246"/>
  <c r="D9" i="246"/>
  <c r="E9" i="246"/>
  <c r="F9" i="246"/>
  <c r="G9" i="246"/>
  <c r="G4" i="246"/>
  <c r="H4" i="246"/>
  <c r="I4" i="246"/>
  <c r="J4" i="246"/>
  <c r="K4" i="246"/>
  <c r="B10" i="246"/>
  <c r="C10" i="246"/>
  <c r="D10" i="246"/>
  <c r="E10" i="246"/>
  <c r="F10" i="246"/>
  <c r="G10" i="246"/>
  <c r="G5" i="246"/>
  <c r="H5" i="246"/>
  <c r="I5" i="246"/>
  <c r="J5" i="246"/>
  <c r="K5" i="246"/>
  <c r="B11" i="246"/>
  <c r="C11" i="246"/>
  <c r="D11" i="246"/>
  <c r="E11" i="246"/>
  <c r="F11" i="246"/>
  <c r="G11" i="246"/>
  <c r="G6" i="246"/>
  <c r="H6" i="246"/>
  <c r="I6" i="246"/>
  <c r="J6" i="246"/>
  <c r="K6" i="246"/>
  <c r="B12" i="246"/>
  <c r="C12" i="246"/>
  <c r="D12" i="246"/>
  <c r="E12" i="246"/>
  <c r="F12" i="246"/>
  <c r="G12" i="246"/>
  <c r="F3" i="246"/>
  <c r="F4" i="246"/>
  <c r="F5" i="246"/>
  <c r="F6" i="246"/>
  <c r="A29" i="248" l="1"/>
  <c r="A27" i="252"/>
  <c r="A27" i="253"/>
  <c r="A29" i="254"/>
  <c r="A22" i="258"/>
  <c r="A15" i="247"/>
  <c r="A30" i="248"/>
  <c r="A28" i="248"/>
  <c r="A16" i="247"/>
  <c r="A15" i="248"/>
  <c r="A16" i="250"/>
  <c r="A15" i="255"/>
  <c r="A28" i="256"/>
  <c r="A15" i="257"/>
  <c r="A27" i="258"/>
  <c r="A17" i="247"/>
  <c r="A16" i="248"/>
  <c r="A15" i="249"/>
  <c r="A27" i="250"/>
  <c r="A15" i="254"/>
  <c r="A16" i="255"/>
  <c r="A16" i="257"/>
  <c r="A29" i="258"/>
  <c r="A27" i="247"/>
  <c r="A28" i="250"/>
  <c r="A16" i="254"/>
  <c r="A27" i="255"/>
  <c r="A27" i="257"/>
  <c r="A28" i="247"/>
  <c r="A18" i="248"/>
  <c r="A27" i="249"/>
  <c r="A17" i="254"/>
  <c r="A28" i="255"/>
  <c r="A28" i="257"/>
  <c r="A29" i="247"/>
  <c r="A27" i="248"/>
  <c r="A27" i="254"/>
  <c r="A16" i="258"/>
  <c r="A36" i="258"/>
  <c r="A21" i="258"/>
  <c r="A24" i="258"/>
  <c r="A28" i="258"/>
  <c r="A15" i="258"/>
  <c r="A18" i="258"/>
  <c r="A17" i="257"/>
  <c r="A29" i="257"/>
  <c r="A18" i="257"/>
  <c r="A30" i="257"/>
  <c r="A21" i="257"/>
  <c r="A22" i="257"/>
  <c r="A23" i="257"/>
  <c r="A24" i="257"/>
  <c r="A36" i="256"/>
  <c r="A15" i="256"/>
  <c r="A27" i="256"/>
  <c r="A24" i="256"/>
  <c r="A17" i="256"/>
  <c r="A29" i="256"/>
  <c r="A18" i="256"/>
  <c r="A21" i="256"/>
  <c r="A22" i="256"/>
  <c r="A23" i="256"/>
  <c r="A17" i="255"/>
  <c r="A29" i="255"/>
  <c r="A18" i="255"/>
  <c r="A30" i="255"/>
  <c r="A21" i="255"/>
  <c r="A22" i="255"/>
  <c r="A23" i="255"/>
  <c r="A24" i="255"/>
  <c r="A18" i="254"/>
  <c r="A30" i="254"/>
  <c r="A21" i="254"/>
  <c r="A22" i="254"/>
  <c r="A23" i="254"/>
  <c r="A24" i="254"/>
  <c r="A16" i="253"/>
  <c r="A28" i="253"/>
  <c r="A17" i="253"/>
  <c r="A29" i="253"/>
  <c r="A18" i="253"/>
  <c r="A30" i="253"/>
  <c r="A21" i="253"/>
  <c r="A22" i="253"/>
  <c r="A23" i="253"/>
  <c r="A24" i="253"/>
  <c r="A17" i="252"/>
  <c r="A29" i="252"/>
  <c r="A18" i="252"/>
  <c r="A30" i="252"/>
  <c r="A21" i="252"/>
  <c r="A22" i="252"/>
  <c r="A23" i="252"/>
  <c r="A24" i="252"/>
  <c r="A17" i="250"/>
  <c r="A29" i="250"/>
  <c r="A30" i="250"/>
  <c r="A21" i="250"/>
  <c r="A18" i="250"/>
  <c r="A22" i="250"/>
  <c r="A23" i="250"/>
  <c r="A24" i="250"/>
  <c r="A35" i="249"/>
  <c r="A36" i="249"/>
  <c r="A17" i="249"/>
  <c r="A18" i="249"/>
  <c r="A21" i="249"/>
  <c r="A29" i="249"/>
  <c r="A30" i="249"/>
  <c r="A22" i="249"/>
  <c r="A21" i="248"/>
  <c r="A22" i="248"/>
  <c r="A23" i="248"/>
  <c r="A24" i="248"/>
  <c r="A30" i="247"/>
  <c r="A21" i="247"/>
  <c r="A18" i="247"/>
  <c r="A22" i="247"/>
  <c r="A23" i="247"/>
  <c r="A24" i="247"/>
  <c r="D6" i="246"/>
  <c r="D5" i="246"/>
  <c r="D4" i="246"/>
  <c r="D3" i="246"/>
  <c r="A11" i="246"/>
  <c r="A23" i="246" s="1"/>
  <c r="A10" i="246"/>
  <c r="A16" i="246" s="1"/>
  <c r="A9" i="246"/>
  <c r="A27" i="246" s="1"/>
  <c r="A12" i="246"/>
  <c r="A30" i="246" s="1"/>
  <c r="A1" i="246"/>
  <c r="F2" i="246"/>
  <c r="A15" i="246" l="1"/>
  <c r="A36" i="246"/>
  <c r="A34" i="246"/>
  <c r="A17" i="246"/>
  <c r="A21" i="246"/>
  <c r="A24" i="246"/>
  <c r="A28" i="246"/>
  <c r="A35" i="246"/>
  <c r="A18" i="246"/>
  <c r="A22" i="246"/>
  <c r="A29" i="246"/>
  <c r="A33" i="246"/>
  <c r="A1" i="184"/>
  <c r="B6" i="193" l="1"/>
  <c r="C6" i="193"/>
  <c r="D6" i="193"/>
  <c r="E6" i="193"/>
  <c r="F6" i="193"/>
  <c r="G6" i="193"/>
  <c r="H6" i="193"/>
  <c r="I6" i="193"/>
  <c r="J6" i="193"/>
  <c r="K6" i="193"/>
  <c r="B10" i="193"/>
  <c r="C10" i="193"/>
  <c r="D10" i="193"/>
  <c r="E10" i="193"/>
  <c r="F10" i="193"/>
  <c r="G10" i="193"/>
  <c r="H10" i="193"/>
  <c r="I10" i="193"/>
  <c r="J10" i="193"/>
  <c r="K10" i="193"/>
  <c r="B14" i="193"/>
  <c r="C14" i="193"/>
  <c r="D14" i="193"/>
  <c r="E14" i="193"/>
  <c r="F14" i="193"/>
  <c r="G14" i="193"/>
  <c r="H14" i="193"/>
  <c r="I14" i="193"/>
  <c r="J14" i="193"/>
  <c r="K14" i="193"/>
  <c r="B18" i="193"/>
  <c r="C18" i="193"/>
  <c r="D18" i="193"/>
  <c r="E18" i="193"/>
  <c r="F18" i="193"/>
  <c r="G18" i="193"/>
  <c r="H18" i="193"/>
  <c r="I18" i="193"/>
  <c r="J18" i="193"/>
  <c r="K18" i="193"/>
  <c r="B22" i="193"/>
  <c r="C22" i="193"/>
  <c r="D22" i="193"/>
  <c r="E22" i="193"/>
  <c r="F22" i="193"/>
  <c r="G22" i="193"/>
  <c r="H22" i="193"/>
  <c r="I22" i="193"/>
  <c r="J22" i="193"/>
  <c r="K22" i="193"/>
  <c r="B7" i="193"/>
  <c r="C7" i="193"/>
  <c r="D7" i="193"/>
  <c r="E7" i="193"/>
  <c r="F7" i="193"/>
  <c r="G7" i="193"/>
  <c r="H7" i="193"/>
  <c r="I7" i="193"/>
  <c r="J7" i="193"/>
  <c r="K7" i="193"/>
  <c r="B11" i="193"/>
  <c r="C11" i="193"/>
  <c r="D11" i="193"/>
  <c r="E11" i="193"/>
  <c r="F11" i="193"/>
  <c r="G11" i="193"/>
  <c r="H11" i="193"/>
  <c r="I11" i="193"/>
  <c r="J11" i="193"/>
  <c r="K11" i="193"/>
  <c r="B15" i="193"/>
  <c r="C15" i="193"/>
  <c r="D15" i="193"/>
  <c r="E15" i="193"/>
  <c r="F15" i="193"/>
  <c r="G15" i="193"/>
  <c r="H15" i="193"/>
  <c r="I15" i="193"/>
  <c r="J15" i="193"/>
  <c r="K15" i="193"/>
  <c r="B19" i="193"/>
  <c r="C19" i="193"/>
  <c r="D19" i="193"/>
  <c r="E19" i="193"/>
  <c r="F19" i="193"/>
  <c r="G19" i="193"/>
  <c r="H19" i="193"/>
  <c r="I19" i="193"/>
  <c r="J19" i="193"/>
  <c r="K19" i="193"/>
  <c r="B23" i="193"/>
  <c r="C23" i="193"/>
  <c r="D23" i="193"/>
  <c r="E23" i="193"/>
  <c r="F23" i="193"/>
  <c r="G23" i="193"/>
  <c r="H23" i="193"/>
  <c r="I23" i="193"/>
  <c r="J23" i="193"/>
  <c r="K23" i="193"/>
  <c r="B8" i="193"/>
  <c r="C8" i="193"/>
  <c r="D8" i="193"/>
  <c r="E8" i="193"/>
  <c r="F8" i="193"/>
  <c r="G8" i="193"/>
  <c r="H8" i="193"/>
  <c r="I8" i="193"/>
  <c r="J8" i="193"/>
  <c r="K8" i="193"/>
  <c r="B12" i="193"/>
  <c r="C12" i="193"/>
  <c r="D12" i="193"/>
  <c r="E12" i="193"/>
  <c r="F12" i="193"/>
  <c r="G12" i="193"/>
  <c r="H12" i="193"/>
  <c r="I12" i="193"/>
  <c r="J12" i="193"/>
  <c r="K12" i="193"/>
  <c r="B16" i="193"/>
  <c r="C16" i="193"/>
  <c r="D16" i="193"/>
  <c r="E16" i="193"/>
  <c r="F16" i="193"/>
  <c r="G16" i="193"/>
  <c r="H16" i="193"/>
  <c r="I16" i="193"/>
  <c r="J16" i="193"/>
  <c r="K16" i="193"/>
  <c r="B20" i="193"/>
  <c r="C20" i="193"/>
  <c r="D20" i="193"/>
  <c r="E20" i="193"/>
  <c r="F20" i="193"/>
  <c r="G20" i="193"/>
  <c r="H20" i="193"/>
  <c r="I20" i="193"/>
  <c r="J20" i="193"/>
  <c r="K20" i="193"/>
  <c r="B24" i="193"/>
  <c r="C24" i="193"/>
  <c r="D24" i="193"/>
  <c r="E24" i="193"/>
  <c r="F24" i="193"/>
  <c r="G24" i="193"/>
  <c r="H24" i="193"/>
  <c r="I24" i="193"/>
  <c r="J24" i="193"/>
  <c r="K24" i="193"/>
  <c r="G3" i="193"/>
  <c r="H3" i="193"/>
  <c r="I3" i="193"/>
  <c r="J3" i="193"/>
  <c r="K3" i="193"/>
  <c r="G4" i="193"/>
  <c r="H4" i="193"/>
  <c r="I4" i="193"/>
  <c r="J4" i="193"/>
  <c r="K4" i="193"/>
  <c r="F3" i="193"/>
  <c r="F4" i="193"/>
  <c r="A8" i="193"/>
  <c r="A24" i="193" s="1"/>
  <c r="A7" i="193"/>
  <c r="A23" i="193" s="1"/>
  <c r="D4" i="193"/>
  <c r="D3" i="193"/>
  <c r="A1" i="193"/>
  <c r="K2" i="193"/>
  <c r="J2" i="193"/>
  <c r="I2" i="193"/>
  <c r="H2" i="193"/>
  <c r="G2" i="193"/>
  <c r="F2" i="193"/>
  <c r="B6" i="192"/>
  <c r="C6" i="192"/>
  <c r="D6" i="192"/>
  <c r="E6" i="192"/>
  <c r="F6" i="192"/>
  <c r="G6" i="192"/>
  <c r="H6" i="192"/>
  <c r="I6" i="192"/>
  <c r="J6" i="192"/>
  <c r="K6" i="192"/>
  <c r="B10" i="192"/>
  <c r="C10" i="192"/>
  <c r="D10" i="192"/>
  <c r="E10" i="192"/>
  <c r="F10" i="192"/>
  <c r="G10" i="192"/>
  <c r="H10" i="192"/>
  <c r="I10" i="192"/>
  <c r="J10" i="192"/>
  <c r="K10" i="192"/>
  <c r="B14" i="192"/>
  <c r="C14" i="192"/>
  <c r="D14" i="192"/>
  <c r="E14" i="192"/>
  <c r="F14" i="192"/>
  <c r="G14" i="192"/>
  <c r="H14" i="192"/>
  <c r="I14" i="192"/>
  <c r="J14" i="192"/>
  <c r="K14" i="192"/>
  <c r="B18" i="192"/>
  <c r="C18" i="192"/>
  <c r="D18" i="192"/>
  <c r="E18" i="192"/>
  <c r="F18" i="192"/>
  <c r="G18" i="192"/>
  <c r="H18" i="192"/>
  <c r="I18" i="192"/>
  <c r="J18" i="192"/>
  <c r="K18" i="192"/>
  <c r="B22" i="192"/>
  <c r="C22" i="192"/>
  <c r="D22" i="192"/>
  <c r="E22" i="192"/>
  <c r="F22" i="192"/>
  <c r="G22" i="192"/>
  <c r="H22" i="192"/>
  <c r="I22" i="192"/>
  <c r="J22" i="192"/>
  <c r="K22" i="192"/>
  <c r="B7" i="192"/>
  <c r="C7" i="192"/>
  <c r="D7" i="192"/>
  <c r="E7" i="192"/>
  <c r="F7" i="192"/>
  <c r="G7" i="192"/>
  <c r="H7" i="192"/>
  <c r="I7" i="192"/>
  <c r="J7" i="192"/>
  <c r="K7" i="192"/>
  <c r="B11" i="192"/>
  <c r="C11" i="192"/>
  <c r="D11" i="192"/>
  <c r="E11" i="192"/>
  <c r="F11" i="192"/>
  <c r="G11" i="192"/>
  <c r="H11" i="192"/>
  <c r="I11" i="192"/>
  <c r="J11" i="192"/>
  <c r="K11" i="192"/>
  <c r="B15" i="192"/>
  <c r="C15" i="192"/>
  <c r="D15" i="192"/>
  <c r="E15" i="192"/>
  <c r="F15" i="192"/>
  <c r="G15" i="192"/>
  <c r="H15" i="192"/>
  <c r="I15" i="192"/>
  <c r="J15" i="192"/>
  <c r="K15" i="192"/>
  <c r="B19" i="192"/>
  <c r="C19" i="192"/>
  <c r="D19" i="192"/>
  <c r="E19" i="192"/>
  <c r="F19" i="192"/>
  <c r="G19" i="192"/>
  <c r="H19" i="192"/>
  <c r="I19" i="192"/>
  <c r="J19" i="192"/>
  <c r="K19" i="192"/>
  <c r="B23" i="192"/>
  <c r="C23" i="192"/>
  <c r="D23" i="192"/>
  <c r="E23" i="192"/>
  <c r="F23" i="192"/>
  <c r="G23" i="192"/>
  <c r="H23" i="192"/>
  <c r="I23" i="192"/>
  <c r="J23" i="192"/>
  <c r="K23" i="192"/>
  <c r="B8" i="192"/>
  <c r="C8" i="192"/>
  <c r="D8" i="192"/>
  <c r="E8" i="192"/>
  <c r="F8" i="192"/>
  <c r="G8" i="192"/>
  <c r="H8" i="192"/>
  <c r="I8" i="192"/>
  <c r="J8" i="192"/>
  <c r="K8" i="192"/>
  <c r="B12" i="192"/>
  <c r="C12" i="192"/>
  <c r="D12" i="192"/>
  <c r="E12" i="192"/>
  <c r="F12" i="192"/>
  <c r="G12" i="192"/>
  <c r="H12" i="192"/>
  <c r="I12" i="192"/>
  <c r="J12" i="192"/>
  <c r="K12" i="192"/>
  <c r="B16" i="192"/>
  <c r="C16" i="192"/>
  <c r="D16" i="192"/>
  <c r="E16" i="192"/>
  <c r="F16" i="192"/>
  <c r="G16" i="192"/>
  <c r="H16" i="192"/>
  <c r="I16" i="192"/>
  <c r="J16" i="192"/>
  <c r="K16" i="192"/>
  <c r="B20" i="192"/>
  <c r="C20" i="192"/>
  <c r="D20" i="192"/>
  <c r="E20" i="192"/>
  <c r="F20" i="192"/>
  <c r="G20" i="192"/>
  <c r="H20" i="192"/>
  <c r="I20" i="192"/>
  <c r="J20" i="192"/>
  <c r="K20" i="192"/>
  <c r="B24" i="192"/>
  <c r="C24" i="192"/>
  <c r="D24" i="192"/>
  <c r="E24" i="192"/>
  <c r="F24" i="192"/>
  <c r="G24" i="192"/>
  <c r="H24" i="192"/>
  <c r="I24" i="192"/>
  <c r="J24" i="192"/>
  <c r="K24" i="192"/>
  <c r="A8" i="192"/>
  <c r="A24" i="192" s="1"/>
  <c r="A7" i="192"/>
  <c r="A23" i="192" s="1"/>
  <c r="F3" i="192"/>
  <c r="G3" i="192"/>
  <c r="H3" i="192"/>
  <c r="I3" i="192"/>
  <c r="J3" i="192"/>
  <c r="K3" i="192"/>
  <c r="F4" i="192"/>
  <c r="G4" i="192"/>
  <c r="H4" i="192"/>
  <c r="I4" i="192"/>
  <c r="J4" i="192"/>
  <c r="K4" i="192"/>
  <c r="D4" i="192"/>
  <c r="D3" i="192"/>
  <c r="A1" i="192"/>
  <c r="K2" i="192"/>
  <c r="J2" i="192"/>
  <c r="I2" i="192"/>
  <c r="H2" i="192"/>
  <c r="G2" i="192"/>
  <c r="F2" i="192"/>
  <c r="A10" i="191"/>
  <c r="A20" i="191" s="1"/>
  <c r="A9" i="191"/>
  <c r="A24" i="191" s="1"/>
  <c r="A8" i="191"/>
  <c r="A28" i="191" s="1"/>
  <c r="B7" i="191"/>
  <c r="C7" i="191"/>
  <c r="D7" i="191"/>
  <c r="E7" i="191"/>
  <c r="F7" i="191"/>
  <c r="G7" i="191"/>
  <c r="H7" i="191"/>
  <c r="I7" i="191"/>
  <c r="J7" i="191"/>
  <c r="K7" i="191"/>
  <c r="B12" i="191"/>
  <c r="C12" i="191"/>
  <c r="D12" i="191"/>
  <c r="E12" i="191"/>
  <c r="F12" i="191"/>
  <c r="G12" i="191"/>
  <c r="H12" i="191"/>
  <c r="I12" i="191"/>
  <c r="J12" i="191"/>
  <c r="K12" i="191"/>
  <c r="B17" i="191"/>
  <c r="C17" i="191"/>
  <c r="D17" i="191"/>
  <c r="E17" i="191"/>
  <c r="F17" i="191"/>
  <c r="G17" i="191"/>
  <c r="H17" i="191"/>
  <c r="I17" i="191"/>
  <c r="J17" i="191"/>
  <c r="K17" i="191"/>
  <c r="B22" i="191"/>
  <c r="C22" i="191"/>
  <c r="D22" i="191"/>
  <c r="E22" i="191"/>
  <c r="F22" i="191"/>
  <c r="G22" i="191"/>
  <c r="H22" i="191"/>
  <c r="I22" i="191"/>
  <c r="J22" i="191"/>
  <c r="K22" i="191"/>
  <c r="B27" i="191"/>
  <c r="C27" i="191"/>
  <c r="D27" i="191"/>
  <c r="E27" i="191"/>
  <c r="F27" i="191"/>
  <c r="G27" i="191"/>
  <c r="H27" i="191"/>
  <c r="I27" i="191"/>
  <c r="J27" i="191"/>
  <c r="K27" i="191"/>
  <c r="B8" i="191"/>
  <c r="C8" i="191"/>
  <c r="D8" i="191"/>
  <c r="E8" i="191"/>
  <c r="F8" i="191"/>
  <c r="G8" i="191"/>
  <c r="H8" i="191"/>
  <c r="I8" i="191"/>
  <c r="J8" i="191"/>
  <c r="K8" i="191"/>
  <c r="B13" i="191"/>
  <c r="C13" i="191"/>
  <c r="D13" i="191"/>
  <c r="E13" i="191"/>
  <c r="F13" i="191"/>
  <c r="G13" i="191"/>
  <c r="H13" i="191"/>
  <c r="I13" i="191"/>
  <c r="J13" i="191"/>
  <c r="K13" i="191"/>
  <c r="B18" i="191"/>
  <c r="C18" i="191"/>
  <c r="D18" i="191"/>
  <c r="E18" i="191"/>
  <c r="F18" i="191"/>
  <c r="G18" i="191"/>
  <c r="H18" i="191"/>
  <c r="I18" i="191"/>
  <c r="J18" i="191"/>
  <c r="K18" i="191"/>
  <c r="B23" i="191"/>
  <c r="C23" i="191"/>
  <c r="D23" i="191"/>
  <c r="E23" i="191"/>
  <c r="F23" i="191"/>
  <c r="G23" i="191"/>
  <c r="H23" i="191"/>
  <c r="I23" i="191"/>
  <c r="J23" i="191"/>
  <c r="K23" i="191"/>
  <c r="B28" i="191"/>
  <c r="C28" i="191"/>
  <c r="D28" i="191"/>
  <c r="E28" i="191"/>
  <c r="F28" i="191"/>
  <c r="G28" i="191"/>
  <c r="H28" i="191"/>
  <c r="I28" i="191"/>
  <c r="J28" i="191"/>
  <c r="K28" i="191"/>
  <c r="B9" i="191"/>
  <c r="C9" i="191"/>
  <c r="D9" i="191"/>
  <c r="E9" i="191"/>
  <c r="F9" i="191"/>
  <c r="G9" i="191"/>
  <c r="H9" i="191"/>
  <c r="I9" i="191"/>
  <c r="J9" i="191"/>
  <c r="K9" i="191"/>
  <c r="B14" i="191"/>
  <c r="C14" i="191"/>
  <c r="D14" i="191"/>
  <c r="E14" i="191"/>
  <c r="F14" i="191"/>
  <c r="G14" i="191"/>
  <c r="H14" i="191"/>
  <c r="I14" i="191"/>
  <c r="J14" i="191"/>
  <c r="K14" i="191"/>
  <c r="B19" i="191"/>
  <c r="C19" i="191"/>
  <c r="D19" i="191"/>
  <c r="E19" i="191"/>
  <c r="F19" i="191"/>
  <c r="G19" i="191"/>
  <c r="H19" i="191"/>
  <c r="I19" i="191"/>
  <c r="J19" i="191"/>
  <c r="K19" i="191"/>
  <c r="B24" i="191"/>
  <c r="C24" i="191"/>
  <c r="D24" i="191"/>
  <c r="E24" i="191"/>
  <c r="F24" i="191"/>
  <c r="G24" i="191"/>
  <c r="H24" i="191"/>
  <c r="I24" i="191"/>
  <c r="J24" i="191"/>
  <c r="K24" i="191"/>
  <c r="B29" i="191"/>
  <c r="C29" i="191"/>
  <c r="D29" i="191"/>
  <c r="E29" i="191"/>
  <c r="F29" i="191"/>
  <c r="G29" i="191"/>
  <c r="H29" i="191"/>
  <c r="I29" i="191"/>
  <c r="J29" i="191"/>
  <c r="K29" i="191"/>
  <c r="B10" i="191"/>
  <c r="C10" i="191"/>
  <c r="D10" i="191"/>
  <c r="E10" i="191"/>
  <c r="F10" i="191"/>
  <c r="G10" i="191"/>
  <c r="H10" i="191"/>
  <c r="I10" i="191"/>
  <c r="J10" i="191"/>
  <c r="K10" i="191"/>
  <c r="B15" i="191"/>
  <c r="C15" i="191"/>
  <c r="D15" i="191"/>
  <c r="E15" i="191"/>
  <c r="F15" i="191"/>
  <c r="G15" i="191"/>
  <c r="H15" i="191"/>
  <c r="I15" i="191"/>
  <c r="J15" i="191"/>
  <c r="K15" i="191"/>
  <c r="B20" i="191"/>
  <c r="C20" i="191"/>
  <c r="D20" i="191"/>
  <c r="E20" i="191"/>
  <c r="F20" i="191"/>
  <c r="G20" i="191"/>
  <c r="H20" i="191"/>
  <c r="I20" i="191"/>
  <c r="J20" i="191"/>
  <c r="K20" i="191"/>
  <c r="B25" i="191"/>
  <c r="C25" i="191"/>
  <c r="D25" i="191"/>
  <c r="E25" i="191"/>
  <c r="F25" i="191"/>
  <c r="G25" i="191"/>
  <c r="H25" i="191"/>
  <c r="I25" i="191"/>
  <c r="J25" i="191"/>
  <c r="K25" i="191"/>
  <c r="B30" i="191"/>
  <c r="C30" i="191"/>
  <c r="D30" i="191"/>
  <c r="E30" i="191"/>
  <c r="F30" i="191"/>
  <c r="G30" i="191"/>
  <c r="H30" i="191"/>
  <c r="I30" i="191"/>
  <c r="J30" i="191"/>
  <c r="K30" i="191"/>
  <c r="G2" i="191"/>
  <c r="H2" i="191"/>
  <c r="I2" i="191"/>
  <c r="J2" i="191"/>
  <c r="K2" i="191"/>
  <c r="G3" i="191"/>
  <c r="H3" i="191"/>
  <c r="I3" i="191"/>
  <c r="J3" i="191"/>
  <c r="K3" i="191"/>
  <c r="G4" i="191"/>
  <c r="H4" i="191"/>
  <c r="I4" i="191"/>
  <c r="J4" i="191"/>
  <c r="K4" i="191"/>
  <c r="G5" i="191"/>
  <c r="H5" i="191"/>
  <c r="I5" i="191"/>
  <c r="J5" i="191"/>
  <c r="K5" i="191"/>
  <c r="F3" i="191"/>
  <c r="F5" i="191"/>
  <c r="F4" i="191"/>
  <c r="D5" i="191"/>
  <c r="D4" i="191"/>
  <c r="D3" i="191"/>
  <c r="A1" i="191"/>
  <c r="F2" i="191"/>
  <c r="B7" i="190"/>
  <c r="C7" i="190"/>
  <c r="D7" i="190"/>
  <c r="E7" i="190"/>
  <c r="F7" i="190"/>
  <c r="G7" i="190"/>
  <c r="H7" i="190"/>
  <c r="I7" i="190"/>
  <c r="J7" i="190"/>
  <c r="K7" i="190"/>
  <c r="B12" i="190"/>
  <c r="C12" i="190"/>
  <c r="D12" i="190"/>
  <c r="E12" i="190"/>
  <c r="F12" i="190"/>
  <c r="G12" i="190"/>
  <c r="H12" i="190"/>
  <c r="I12" i="190"/>
  <c r="J12" i="190"/>
  <c r="K12" i="190"/>
  <c r="B17" i="190"/>
  <c r="C17" i="190"/>
  <c r="D17" i="190"/>
  <c r="E17" i="190"/>
  <c r="F17" i="190"/>
  <c r="G17" i="190"/>
  <c r="H17" i="190"/>
  <c r="I17" i="190"/>
  <c r="J17" i="190"/>
  <c r="K17" i="190"/>
  <c r="B22" i="190"/>
  <c r="C22" i="190"/>
  <c r="D22" i="190"/>
  <c r="E22" i="190"/>
  <c r="F22" i="190"/>
  <c r="G22" i="190"/>
  <c r="H22" i="190"/>
  <c r="I22" i="190"/>
  <c r="J22" i="190"/>
  <c r="K22" i="190"/>
  <c r="B27" i="190"/>
  <c r="C27" i="190"/>
  <c r="D27" i="190"/>
  <c r="E27" i="190"/>
  <c r="F27" i="190"/>
  <c r="G27" i="190"/>
  <c r="H27" i="190"/>
  <c r="I27" i="190"/>
  <c r="J27" i="190"/>
  <c r="K27" i="190"/>
  <c r="B8" i="190"/>
  <c r="C8" i="190"/>
  <c r="D8" i="190"/>
  <c r="E8" i="190"/>
  <c r="F8" i="190"/>
  <c r="G8" i="190"/>
  <c r="H8" i="190"/>
  <c r="I8" i="190"/>
  <c r="J8" i="190"/>
  <c r="K8" i="190"/>
  <c r="B13" i="190"/>
  <c r="C13" i="190"/>
  <c r="D13" i="190"/>
  <c r="E13" i="190"/>
  <c r="F13" i="190"/>
  <c r="G13" i="190"/>
  <c r="H13" i="190"/>
  <c r="I13" i="190"/>
  <c r="J13" i="190"/>
  <c r="K13" i="190"/>
  <c r="B18" i="190"/>
  <c r="C18" i="190"/>
  <c r="D18" i="190"/>
  <c r="E18" i="190"/>
  <c r="F18" i="190"/>
  <c r="G18" i="190"/>
  <c r="H18" i="190"/>
  <c r="I18" i="190"/>
  <c r="J18" i="190"/>
  <c r="K18" i="190"/>
  <c r="B23" i="190"/>
  <c r="C23" i="190"/>
  <c r="D23" i="190"/>
  <c r="E23" i="190"/>
  <c r="F23" i="190"/>
  <c r="G23" i="190"/>
  <c r="H23" i="190"/>
  <c r="I23" i="190"/>
  <c r="J23" i="190"/>
  <c r="K23" i="190"/>
  <c r="B28" i="190"/>
  <c r="C28" i="190"/>
  <c r="D28" i="190"/>
  <c r="E28" i="190"/>
  <c r="F28" i="190"/>
  <c r="G28" i="190"/>
  <c r="H28" i="190"/>
  <c r="I28" i="190"/>
  <c r="J28" i="190"/>
  <c r="K28" i="190"/>
  <c r="B9" i="190"/>
  <c r="C9" i="190"/>
  <c r="D9" i="190"/>
  <c r="E9" i="190"/>
  <c r="F9" i="190"/>
  <c r="G9" i="190"/>
  <c r="H9" i="190"/>
  <c r="I9" i="190"/>
  <c r="J9" i="190"/>
  <c r="K9" i="190"/>
  <c r="B14" i="190"/>
  <c r="C14" i="190"/>
  <c r="D14" i="190"/>
  <c r="E14" i="190"/>
  <c r="F14" i="190"/>
  <c r="G14" i="190"/>
  <c r="H14" i="190"/>
  <c r="I14" i="190"/>
  <c r="J14" i="190"/>
  <c r="K14" i="190"/>
  <c r="B19" i="190"/>
  <c r="C19" i="190"/>
  <c r="D19" i="190"/>
  <c r="E19" i="190"/>
  <c r="F19" i="190"/>
  <c r="G19" i="190"/>
  <c r="H19" i="190"/>
  <c r="I19" i="190"/>
  <c r="J19" i="190"/>
  <c r="K19" i="190"/>
  <c r="B24" i="190"/>
  <c r="C24" i="190"/>
  <c r="D24" i="190"/>
  <c r="E24" i="190"/>
  <c r="F24" i="190"/>
  <c r="G24" i="190"/>
  <c r="H24" i="190"/>
  <c r="I24" i="190"/>
  <c r="J24" i="190"/>
  <c r="K24" i="190"/>
  <c r="B29" i="190"/>
  <c r="C29" i="190"/>
  <c r="D29" i="190"/>
  <c r="E29" i="190"/>
  <c r="F29" i="190"/>
  <c r="G29" i="190"/>
  <c r="H29" i="190"/>
  <c r="I29" i="190"/>
  <c r="J29" i="190"/>
  <c r="K29" i="190"/>
  <c r="B10" i="190"/>
  <c r="C10" i="190"/>
  <c r="D10" i="190"/>
  <c r="E10" i="190"/>
  <c r="F10" i="190"/>
  <c r="G10" i="190"/>
  <c r="H10" i="190"/>
  <c r="I10" i="190"/>
  <c r="J10" i="190"/>
  <c r="K10" i="190"/>
  <c r="B15" i="190"/>
  <c r="C15" i="190"/>
  <c r="D15" i="190"/>
  <c r="E15" i="190"/>
  <c r="F15" i="190"/>
  <c r="G15" i="190"/>
  <c r="H15" i="190"/>
  <c r="I15" i="190"/>
  <c r="J15" i="190"/>
  <c r="K15" i="190"/>
  <c r="B20" i="190"/>
  <c r="C20" i="190"/>
  <c r="D20" i="190"/>
  <c r="E20" i="190"/>
  <c r="F20" i="190"/>
  <c r="G20" i="190"/>
  <c r="H20" i="190"/>
  <c r="I20" i="190"/>
  <c r="J20" i="190"/>
  <c r="K20" i="190"/>
  <c r="B25" i="190"/>
  <c r="C25" i="190"/>
  <c r="D25" i="190"/>
  <c r="E25" i="190"/>
  <c r="F25" i="190"/>
  <c r="G25" i="190"/>
  <c r="H25" i="190"/>
  <c r="I25" i="190"/>
  <c r="J25" i="190"/>
  <c r="K25" i="190"/>
  <c r="B30" i="190"/>
  <c r="C30" i="190"/>
  <c r="D30" i="190"/>
  <c r="E30" i="190"/>
  <c r="F30" i="190"/>
  <c r="G30" i="190"/>
  <c r="H30" i="190"/>
  <c r="I30" i="190"/>
  <c r="J30" i="190"/>
  <c r="K30" i="190"/>
  <c r="A10" i="190"/>
  <c r="A30" i="190" s="1"/>
  <c r="A9" i="190"/>
  <c r="A24" i="190" s="1"/>
  <c r="A8" i="190"/>
  <c r="A28" i="190" s="1"/>
  <c r="G2" i="190"/>
  <c r="H2" i="190"/>
  <c r="I2" i="190"/>
  <c r="J2" i="190"/>
  <c r="K2" i="190"/>
  <c r="G3" i="190"/>
  <c r="H3" i="190"/>
  <c r="I3" i="190"/>
  <c r="J3" i="190"/>
  <c r="K3" i="190"/>
  <c r="G4" i="190"/>
  <c r="H4" i="190"/>
  <c r="I4" i="190"/>
  <c r="J4" i="190"/>
  <c r="K4" i="190"/>
  <c r="G5" i="190"/>
  <c r="H5" i="190"/>
  <c r="I5" i="190"/>
  <c r="J5" i="190"/>
  <c r="K5" i="190"/>
  <c r="F3" i="190"/>
  <c r="F4" i="190"/>
  <c r="D3" i="190"/>
  <c r="D4" i="190"/>
  <c r="F5" i="190"/>
  <c r="D5" i="190"/>
  <c r="A1" i="190"/>
  <c r="F2" i="190"/>
  <c r="B7" i="189"/>
  <c r="C7" i="189"/>
  <c r="D7" i="189"/>
  <c r="E7" i="189"/>
  <c r="F7" i="189"/>
  <c r="G7" i="189"/>
  <c r="H7" i="189"/>
  <c r="I7" i="189"/>
  <c r="J7" i="189"/>
  <c r="K7" i="189"/>
  <c r="B12" i="189"/>
  <c r="C12" i="189"/>
  <c r="D12" i="189"/>
  <c r="E12" i="189"/>
  <c r="F12" i="189"/>
  <c r="G12" i="189"/>
  <c r="H12" i="189"/>
  <c r="I12" i="189"/>
  <c r="J12" i="189"/>
  <c r="K12" i="189"/>
  <c r="B17" i="189"/>
  <c r="C17" i="189"/>
  <c r="D17" i="189"/>
  <c r="E17" i="189"/>
  <c r="F17" i="189"/>
  <c r="G17" i="189"/>
  <c r="H17" i="189"/>
  <c r="I17" i="189"/>
  <c r="J17" i="189"/>
  <c r="K17" i="189"/>
  <c r="B22" i="189"/>
  <c r="C22" i="189"/>
  <c r="D22" i="189"/>
  <c r="E22" i="189"/>
  <c r="F22" i="189"/>
  <c r="G22" i="189"/>
  <c r="H22" i="189"/>
  <c r="I22" i="189"/>
  <c r="J22" i="189"/>
  <c r="K22" i="189"/>
  <c r="B27" i="189"/>
  <c r="C27" i="189"/>
  <c r="D27" i="189"/>
  <c r="E27" i="189"/>
  <c r="F27" i="189"/>
  <c r="G27" i="189"/>
  <c r="H27" i="189"/>
  <c r="I27" i="189"/>
  <c r="J27" i="189"/>
  <c r="K27" i="189"/>
  <c r="B8" i="189"/>
  <c r="C8" i="189"/>
  <c r="D8" i="189"/>
  <c r="E8" i="189"/>
  <c r="F8" i="189"/>
  <c r="G8" i="189"/>
  <c r="H8" i="189"/>
  <c r="I8" i="189"/>
  <c r="J8" i="189"/>
  <c r="K8" i="189"/>
  <c r="B13" i="189"/>
  <c r="C13" i="189"/>
  <c r="D13" i="189"/>
  <c r="E13" i="189"/>
  <c r="F13" i="189"/>
  <c r="G13" i="189"/>
  <c r="H13" i="189"/>
  <c r="I13" i="189"/>
  <c r="J13" i="189"/>
  <c r="K13" i="189"/>
  <c r="B18" i="189"/>
  <c r="C18" i="189"/>
  <c r="D18" i="189"/>
  <c r="E18" i="189"/>
  <c r="F18" i="189"/>
  <c r="G18" i="189"/>
  <c r="H18" i="189"/>
  <c r="I18" i="189"/>
  <c r="J18" i="189"/>
  <c r="K18" i="189"/>
  <c r="B23" i="189"/>
  <c r="C23" i="189"/>
  <c r="D23" i="189"/>
  <c r="E23" i="189"/>
  <c r="F23" i="189"/>
  <c r="G23" i="189"/>
  <c r="H23" i="189"/>
  <c r="I23" i="189"/>
  <c r="J23" i="189"/>
  <c r="K23" i="189"/>
  <c r="B28" i="189"/>
  <c r="C28" i="189"/>
  <c r="D28" i="189"/>
  <c r="E28" i="189"/>
  <c r="F28" i="189"/>
  <c r="G28" i="189"/>
  <c r="H28" i="189"/>
  <c r="I28" i="189"/>
  <c r="J28" i="189"/>
  <c r="K28" i="189"/>
  <c r="B9" i="189"/>
  <c r="C9" i="189"/>
  <c r="D9" i="189"/>
  <c r="E9" i="189"/>
  <c r="F9" i="189"/>
  <c r="G9" i="189"/>
  <c r="H9" i="189"/>
  <c r="I9" i="189"/>
  <c r="J9" i="189"/>
  <c r="K9" i="189"/>
  <c r="B14" i="189"/>
  <c r="C14" i="189"/>
  <c r="D14" i="189"/>
  <c r="E14" i="189"/>
  <c r="F14" i="189"/>
  <c r="G14" i="189"/>
  <c r="H14" i="189"/>
  <c r="I14" i="189"/>
  <c r="J14" i="189"/>
  <c r="K14" i="189"/>
  <c r="B19" i="189"/>
  <c r="C19" i="189"/>
  <c r="D19" i="189"/>
  <c r="E19" i="189"/>
  <c r="F19" i="189"/>
  <c r="G19" i="189"/>
  <c r="H19" i="189"/>
  <c r="I19" i="189"/>
  <c r="J19" i="189"/>
  <c r="K19" i="189"/>
  <c r="B24" i="189"/>
  <c r="C24" i="189"/>
  <c r="D24" i="189"/>
  <c r="E24" i="189"/>
  <c r="F24" i="189"/>
  <c r="G24" i="189"/>
  <c r="H24" i="189"/>
  <c r="I24" i="189"/>
  <c r="J24" i="189"/>
  <c r="K24" i="189"/>
  <c r="B29" i="189"/>
  <c r="C29" i="189"/>
  <c r="D29" i="189"/>
  <c r="E29" i="189"/>
  <c r="F29" i="189"/>
  <c r="G29" i="189"/>
  <c r="H29" i="189"/>
  <c r="I29" i="189"/>
  <c r="J29" i="189"/>
  <c r="K29" i="189"/>
  <c r="B10" i="189"/>
  <c r="C10" i="189"/>
  <c r="D10" i="189"/>
  <c r="E10" i="189"/>
  <c r="F10" i="189"/>
  <c r="G10" i="189"/>
  <c r="H10" i="189"/>
  <c r="I10" i="189"/>
  <c r="J10" i="189"/>
  <c r="K10" i="189"/>
  <c r="B15" i="189"/>
  <c r="C15" i="189"/>
  <c r="D15" i="189"/>
  <c r="E15" i="189"/>
  <c r="F15" i="189"/>
  <c r="G15" i="189"/>
  <c r="H15" i="189"/>
  <c r="I15" i="189"/>
  <c r="J15" i="189"/>
  <c r="K15" i="189"/>
  <c r="B20" i="189"/>
  <c r="C20" i="189"/>
  <c r="D20" i="189"/>
  <c r="E20" i="189"/>
  <c r="F20" i="189"/>
  <c r="G20" i="189"/>
  <c r="H20" i="189"/>
  <c r="I20" i="189"/>
  <c r="J20" i="189"/>
  <c r="K20" i="189"/>
  <c r="B25" i="189"/>
  <c r="C25" i="189"/>
  <c r="D25" i="189"/>
  <c r="E25" i="189"/>
  <c r="F25" i="189"/>
  <c r="G25" i="189"/>
  <c r="H25" i="189"/>
  <c r="I25" i="189"/>
  <c r="J25" i="189"/>
  <c r="K25" i="189"/>
  <c r="B30" i="189"/>
  <c r="C30" i="189"/>
  <c r="D30" i="189"/>
  <c r="E30" i="189"/>
  <c r="F30" i="189"/>
  <c r="G30" i="189"/>
  <c r="H30" i="189"/>
  <c r="I30" i="189"/>
  <c r="J30" i="189"/>
  <c r="K30" i="189"/>
  <c r="G2" i="189"/>
  <c r="H2" i="189"/>
  <c r="I2" i="189"/>
  <c r="J2" i="189"/>
  <c r="K2" i="189"/>
  <c r="G3" i="189"/>
  <c r="H3" i="189"/>
  <c r="I3" i="189"/>
  <c r="J3" i="189"/>
  <c r="K3" i="189"/>
  <c r="G4" i="189"/>
  <c r="H4" i="189"/>
  <c r="I4" i="189"/>
  <c r="J4" i="189"/>
  <c r="K4" i="189"/>
  <c r="G5" i="189"/>
  <c r="H5" i="189"/>
  <c r="I5" i="189"/>
  <c r="J5" i="189"/>
  <c r="K5" i="189"/>
  <c r="A10" i="189"/>
  <c r="A30" i="189" s="1"/>
  <c r="A9" i="189"/>
  <c r="A29" i="189" s="1"/>
  <c r="A8" i="189"/>
  <c r="A28" i="189" s="1"/>
  <c r="F3" i="189"/>
  <c r="F4" i="189"/>
  <c r="F5" i="189"/>
  <c r="D5" i="189"/>
  <c r="D4" i="189"/>
  <c r="D3" i="189"/>
  <c r="A1" i="189"/>
  <c r="F2" i="189"/>
  <c r="C7" i="188"/>
  <c r="D7" i="188"/>
  <c r="E7" i="188"/>
  <c r="F7" i="188"/>
  <c r="G7" i="188"/>
  <c r="H7" i="188"/>
  <c r="I7" i="188"/>
  <c r="J7" i="188"/>
  <c r="K7" i="188"/>
  <c r="B12" i="188"/>
  <c r="C12" i="188"/>
  <c r="D12" i="188"/>
  <c r="E12" i="188"/>
  <c r="F12" i="188"/>
  <c r="G12" i="188"/>
  <c r="H12" i="188"/>
  <c r="I12" i="188"/>
  <c r="J12" i="188"/>
  <c r="K12" i="188"/>
  <c r="B17" i="188"/>
  <c r="C17" i="188"/>
  <c r="D17" i="188"/>
  <c r="E17" i="188"/>
  <c r="F17" i="188"/>
  <c r="G17" i="188"/>
  <c r="H17" i="188"/>
  <c r="I17" i="188"/>
  <c r="J17" i="188"/>
  <c r="K17" i="188"/>
  <c r="B22" i="188"/>
  <c r="C22" i="188"/>
  <c r="D22" i="188"/>
  <c r="E22" i="188"/>
  <c r="F22" i="188"/>
  <c r="G22" i="188"/>
  <c r="H22" i="188"/>
  <c r="I22" i="188"/>
  <c r="J22" i="188"/>
  <c r="K22" i="188"/>
  <c r="B27" i="188"/>
  <c r="C27" i="188"/>
  <c r="D27" i="188"/>
  <c r="E27" i="188"/>
  <c r="F27" i="188"/>
  <c r="G27" i="188"/>
  <c r="H27" i="188"/>
  <c r="I27" i="188"/>
  <c r="J27" i="188"/>
  <c r="K27" i="188"/>
  <c r="C8" i="188"/>
  <c r="D8" i="188"/>
  <c r="E8" i="188"/>
  <c r="F8" i="188"/>
  <c r="G8" i="188"/>
  <c r="H8" i="188"/>
  <c r="I8" i="188"/>
  <c r="J8" i="188"/>
  <c r="K8" i="188"/>
  <c r="B13" i="188"/>
  <c r="C13" i="188"/>
  <c r="D13" i="188"/>
  <c r="E13" i="188"/>
  <c r="F13" i="188"/>
  <c r="G13" i="188"/>
  <c r="H13" i="188"/>
  <c r="I13" i="188"/>
  <c r="J13" i="188"/>
  <c r="K13" i="188"/>
  <c r="B18" i="188"/>
  <c r="C18" i="188"/>
  <c r="D18" i="188"/>
  <c r="E18" i="188"/>
  <c r="F18" i="188"/>
  <c r="G18" i="188"/>
  <c r="H18" i="188"/>
  <c r="I18" i="188"/>
  <c r="J18" i="188"/>
  <c r="K18" i="188"/>
  <c r="B23" i="188"/>
  <c r="C23" i="188"/>
  <c r="D23" i="188"/>
  <c r="E23" i="188"/>
  <c r="F23" i="188"/>
  <c r="G23" i="188"/>
  <c r="H23" i="188"/>
  <c r="I23" i="188"/>
  <c r="J23" i="188"/>
  <c r="K23" i="188"/>
  <c r="B28" i="188"/>
  <c r="C28" i="188"/>
  <c r="D28" i="188"/>
  <c r="E28" i="188"/>
  <c r="F28" i="188"/>
  <c r="G28" i="188"/>
  <c r="H28" i="188"/>
  <c r="I28" i="188"/>
  <c r="J28" i="188"/>
  <c r="K28" i="188"/>
  <c r="C9" i="188"/>
  <c r="D9" i="188"/>
  <c r="E9" i="188"/>
  <c r="F9" i="188"/>
  <c r="G9" i="188"/>
  <c r="H9" i="188"/>
  <c r="I9" i="188"/>
  <c r="J9" i="188"/>
  <c r="K9" i="188"/>
  <c r="B14" i="188"/>
  <c r="C14" i="188"/>
  <c r="D14" i="188"/>
  <c r="E14" i="188"/>
  <c r="F14" i="188"/>
  <c r="G14" i="188"/>
  <c r="H14" i="188"/>
  <c r="I14" i="188"/>
  <c r="J14" i="188"/>
  <c r="K14" i="188"/>
  <c r="B19" i="188"/>
  <c r="C19" i="188"/>
  <c r="D19" i="188"/>
  <c r="E19" i="188"/>
  <c r="F19" i="188"/>
  <c r="G19" i="188"/>
  <c r="H19" i="188"/>
  <c r="I19" i="188"/>
  <c r="J19" i="188"/>
  <c r="K19" i="188"/>
  <c r="B24" i="188"/>
  <c r="C24" i="188"/>
  <c r="D24" i="188"/>
  <c r="E24" i="188"/>
  <c r="F24" i="188"/>
  <c r="G24" i="188"/>
  <c r="H24" i="188"/>
  <c r="I24" i="188"/>
  <c r="J24" i="188"/>
  <c r="K24" i="188"/>
  <c r="B29" i="188"/>
  <c r="C29" i="188"/>
  <c r="D29" i="188"/>
  <c r="E29" i="188"/>
  <c r="F29" i="188"/>
  <c r="G29" i="188"/>
  <c r="H29" i="188"/>
  <c r="I29" i="188"/>
  <c r="J29" i="188"/>
  <c r="K29" i="188"/>
  <c r="C10" i="188"/>
  <c r="D10" i="188"/>
  <c r="E10" i="188"/>
  <c r="F10" i="188"/>
  <c r="G10" i="188"/>
  <c r="H10" i="188"/>
  <c r="I10" i="188"/>
  <c r="J10" i="188"/>
  <c r="K10" i="188"/>
  <c r="B15" i="188"/>
  <c r="C15" i="188"/>
  <c r="D15" i="188"/>
  <c r="E15" i="188"/>
  <c r="F15" i="188"/>
  <c r="G15" i="188"/>
  <c r="H15" i="188"/>
  <c r="I15" i="188"/>
  <c r="J15" i="188"/>
  <c r="K15" i="188"/>
  <c r="B20" i="188"/>
  <c r="C20" i="188"/>
  <c r="D20" i="188"/>
  <c r="E20" i="188"/>
  <c r="F20" i="188"/>
  <c r="G20" i="188"/>
  <c r="H20" i="188"/>
  <c r="I20" i="188"/>
  <c r="J20" i="188"/>
  <c r="K20" i="188"/>
  <c r="B25" i="188"/>
  <c r="C25" i="188"/>
  <c r="D25" i="188"/>
  <c r="E25" i="188"/>
  <c r="F25" i="188"/>
  <c r="G25" i="188"/>
  <c r="H25" i="188"/>
  <c r="I25" i="188"/>
  <c r="J25" i="188"/>
  <c r="K25" i="188"/>
  <c r="B30" i="188"/>
  <c r="C30" i="188"/>
  <c r="D30" i="188"/>
  <c r="E30" i="188"/>
  <c r="F30" i="188"/>
  <c r="G30" i="188"/>
  <c r="H30" i="188"/>
  <c r="I30" i="188"/>
  <c r="J30" i="188"/>
  <c r="K30" i="188"/>
  <c r="G2" i="188"/>
  <c r="H2" i="188"/>
  <c r="I2" i="188"/>
  <c r="J2" i="188"/>
  <c r="K2" i="188"/>
  <c r="B7" i="188"/>
  <c r="G3" i="188"/>
  <c r="H3" i="188"/>
  <c r="I3" i="188"/>
  <c r="J3" i="188"/>
  <c r="K3" i="188"/>
  <c r="B8" i="188"/>
  <c r="G4" i="188"/>
  <c r="H4" i="188"/>
  <c r="I4" i="188"/>
  <c r="J4" i="188"/>
  <c r="K4" i="188"/>
  <c r="B9" i="188"/>
  <c r="G5" i="188"/>
  <c r="H5" i="188"/>
  <c r="I5" i="188"/>
  <c r="J5" i="188"/>
  <c r="K5" i="188"/>
  <c r="B10" i="188"/>
  <c r="A10" i="188"/>
  <c r="A25" i="188" s="1"/>
  <c r="A9" i="188"/>
  <c r="A14" i="188" s="1"/>
  <c r="A8" i="188"/>
  <c r="A28" i="188" s="1"/>
  <c r="F3" i="188"/>
  <c r="F4" i="188"/>
  <c r="F5" i="188"/>
  <c r="D5" i="188"/>
  <c r="D4" i="188"/>
  <c r="D3" i="188"/>
  <c r="A1" i="188"/>
  <c r="F2" i="188"/>
  <c r="A8" i="184"/>
  <c r="A12" i="184" s="1"/>
  <c r="A7" i="184"/>
  <c r="A23" i="184" s="1"/>
  <c r="A8" i="185"/>
  <c r="A12" i="185" s="1"/>
  <c r="A7" i="185"/>
  <c r="A23" i="185" s="1"/>
  <c r="D4" i="185"/>
  <c r="D3" i="185"/>
  <c r="A8" i="187"/>
  <c r="A24" i="187" s="1"/>
  <c r="A7" i="187"/>
  <c r="A23" i="187" s="1"/>
  <c r="D4" i="187"/>
  <c r="D3" i="187"/>
  <c r="G2" i="187"/>
  <c r="H2" i="187"/>
  <c r="I2" i="187"/>
  <c r="J2" i="187"/>
  <c r="K2" i="187"/>
  <c r="B6" i="187"/>
  <c r="C6" i="187"/>
  <c r="D6" i="187"/>
  <c r="E6" i="187"/>
  <c r="F6" i="187"/>
  <c r="G6" i="187"/>
  <c r="H6" i="187"/>
  <c r="I6" i="187"/>
  <c r="J6" i="187"/>
  <c r="K6" i="187"/>
  <c r="B10" i="187"/>
  <c r="C10" i="187"/>
  <c r="D10" i="187"/>
  <c r="E10" i="187"/>
  <c r="F10" i="187"/>
  <c r="G10" i="187"/>
  <c r="H10" i="187"/>
  <c r="I10" i="187"/>
  <c r="J10" i="187"/>
  <c r="K10" i="187"/>
  <c r="B14" i="187"/>
  <c r="C14" i="187"/>
  <c r="D14" i="187"/>
  <c r="E14" i="187"/>
  <c r="F14" i="187"/>
  <c r="G14" i="187"/>
  <c r="H14" i="187"/>
  <c r="I14" i="187"/>
  <c r="J14" i="187"/>
  <c r="K14" i="187"/>
  <c r="B18" i="187"/>
  <c r="C18" i="187"/>
  <c r="D18" i="187"/>
  <c r="E18" i="187"/>
  <c r="F18" i="187"/>
  <c r="G18" i="187"/>
  <c r="H18" i="187"/>
  <c r="I18" i="187"/>
  <c r="J18" i="187"/>
  <c r="K18" i="187"/>
  <c r="B22" i="187"/>
  <c r="C22" i="187"/>
  <c r="D22" i="187"/>
  <c r="E22" i="187"/>
  <c r="F22" i="187"/>
  <c r="G22" i="187"/>
  <c r="H22" i="187"/>
  <c r="I22" i="187"/>
  <c r="J22" i="187"/>
  <c r="K22" i="187"/>
  <c r="G3" i="187"/>
  <c r="H3" i="187"/>
  <c r="I3" i="187"/>
  <c r="J3" i="187"/>
  <c r="K3" i="187"/>
  <c r="B7" i="187"/>
  <c r="C7" i="187"/>
  <c r="D7" i="187"/>
  <c r="E7" i="187"/>
  <c r="F7" i="187"/>
  <c r="G7" i="187"/>
  <c r="H7" i="187"/>
  <c r="I7" i="187"/>
  <c r="J7" i="187"/>
  <c r="K7" i="187"/>
  <c r="B11" i="187"/>
  <c r="C11" i="187"/>
  <c r="D11" i="187"/>
  <c r="E11" i="187"/>
  <c r="F11" i="187"/>
  <c r="G11" i="187"/>
  <c r="H11" i="187"/>
  <c r="I11" i="187"/>
  <c r="J11" i="187"/>
  <c r="K11" i="187"/>
  <c r="B15" i="187"/>
  <c r="C15" i="187"/>
  <c r="D15" i="187"/>
  <c r="E15" i="187"/>
  <c r="F15" i="187"/>
  <c r="G15" i="187"/>
  <c r="H15" i="187"/>
  <c r="I15" i="187"/>
  <c r="J15" i="187"/>
  <c r="K15" i="187"/>
  <c r="B19" i="187"/>
  <c r="C19" i="187"/>
  <c r="D19" i="187"/>
  <c r="E19" i="187"/>
  <c r="F19" i="187"/>
  <c r="G19" i="187"/>
  <c r="H19" i="187"/>
  <c r="I19" i="187"/>
  <c r="J19" i="187"/>
  <c r="K19" i="187"/>
  <c r="B23" i="187"/>
  <c r="C23" i="187"/>
  <c r="D23" i="187"/>
  <c r="E23" i="187"/>
  <c r="F23" i="187"/>
  <c r="G23" i="187"/>
  <c r="H23" i="187"/>
  <c r="I23" i="187"/>
  <c r="J23" i="187"/>
  <c r="K23" i="187"/>
  <c r="G4" i="187"/>
  <c r="H4" i="187"/>
  <c r="I4" i="187"/>
  <c r="J4" i="187"/>
  <c r="K4" i="187"/>
  <c r="B8" i="187"/>
  <c r="C8" i="187"/>
  <c r="D8" i="187"/>
  <c r="E8" i="187"/>
  <c r="F8" i="187"/>
  <c r="G8" i="187"/>
  <c r="H8" i="187"/>
  <c r="I8" i="187"/>
  <c r="J8" i="187"/>
  <c r="K8" i="187"/>
  <c r="B12" i="187"/>
  <c r="C12" i="187"/>
  <c r="D12" i="187"/>
  <c r="E12" i="187"/>
  <c r="F12" i="187"/>
  <c r="G12" i="187"/>
  <c r="H12" i="187"/>
  <c r="I12" i="187"/>
  <c r="J12" i="187"/>
  <c r="K12" i="187"/>
  <c r="B16" i="187"/>
  <c r="C16" i="187"/>
  <c r="D16" i="187"/>
  <c r="E16" i="187"/>
  <c r="F16" i="187"/>
  <c r="G16" i="187"/>
  <c r="H16" i="187"/>
  <c r="I16" i="187"/>
  <c r="J16" i="187"/>
  <c r="K16" i="187"/>
  <c r="B20" i="187"/>
  <c r="C20" i="187"/>
  <c r="D20" i="187"/>
  <c r="E20" i="187"/>
  <c r="F20" i="187"/>
  <c r="G20" i="187"/>
  <c r="H20" i="187"/>
  <c r="I20" i="187"/>
  <c r="J20" i="187"/>
  <c r="K20" i="187"/>
  <c r="B24" i="187"/>
  <c r="C24" i="187"/>
  <c r="D24" i="187"/>
  <c r="E24" i="187"/>
  <c r="F24" i="187"/>
  <c r="G24" i="187"/>
  <c r="H24" i="187"/>
  <c r="I24" i="187"/>
  <c r="J24" i="187"/>
  <c r="K24" i="187"/>
  <c r="F4" i="187"/>
  <c r="F3" i="187"/>
  <c r="A1" i="187"/>
  <c r="F2" i="187"/>
  <c r="A8" i="186"/>
  <c r="A24" i="186" s="1"/>
  <c r="A7" i="186"/>
  <c r="A19" i="186" s="1"/>
  <c r="G2" i="186"/>
  <c r="H2" i="186"/>
  <c r="I2" i="186"/>
  <c r="J2" i="186"/>
  <c r="K2" i="186"/>
  <c r="B6" i="186"/>
  <c r="C6" i="186"/>
  <c r="D6" i="186"/>
  <c r="E6" i="186"/>
  <c r="F6" i="186"/>
  <c r="G6" i="186"/>
  <c r="H6" i="186"/>
  <c r="I6" i="186"/>
  <c r="J6" i="186"/>
  <c r="K6" i="186"/>
  <c r="B10" i="186"/>
  <c r="C10" i="186"/>
  <c r="D10" i="186"/>
  <c r="E10" i="186"/>
  <c r="F10" i="186"/>
  <c r="G10" i="186"/>
  <c r="H10" i="186"/>
  <c r="I10" i="186"/>
  <c r="J10" i="186"/>
  <c r="K10" i="186"/>
  <c r="B14" i="186"/>
  <c r="C14" i="186"/>
  <c r="D14" i="186"/>
  <c r="E14" i="186"/>
  <c r="F14" i="186"/>
  <c r="G14" i="186"/>
  <c r="H14" i="186"/>
  <c r="I14" i="186"/>
  <c r="J14" i="186"/>
  <c r="K14" i="186"/>
  <c r="B18" i="186"/>
  <c r="C18" i="186"/>
  <c r="D18" i="186"/>
  <c r="E18" i="186"/>
  <c r="F18" i="186"/>
  <c r="G18" i="186"/>
  <c r="H18" i="186"/>
  <c r="I18" i="186"/>
  <c r="J18" i="186"/>
  <c r="K18" i="186"/>
  <c r="B22" i="186"/>
  <c r="C22" i="186"/>
  <c r="D22" i="186"/>
  <c r="E22" i="186"/>
  <c r="F22" i="186"/>
  <c r="G22" i="186"/>
  <c r="H22" i="186"/>
  <c r="I22" i="186"/>
  <c r="J22" i="186"/>
  <c r="K22" i="186"/>
  <c r="G3" i="186"/>
  <c r="H3" i="186"/>
  <c r="I3" i="186"/>
  <c r="J3" i="186"/>
  <c r="K3" i="186"/>
  <c r="B7" i="186"/>
  <c r="C7" i="186"/>
  <c r="D7" i="186"/>
  <c r="E7" i="186"/>
  <c r="F7" i="186"/>
  <c r="G7" i="186"/>
  <c r="H7" i="186"/>
  <c r="I7" i="186"/>
  <c r="J7" i="186"/>
  <c r="K7" i="186"/>
  <c r="B11" i="186"/>
  <c r="C11" i="186"/>
  <c r="D11" i="186"/>
  <c r="E11" i="186"/>
  <c r="F11" i="186"/>
  <c r="G11" i="186"/>
  <c r="H11" i="186"/>
  <c r="I11" i="186"/>
  <c r="J11" i="186"/>
  <c r="K11" i="186"/>
  <c r="B15" i="186"/>
  <c r="C15" i="186"/>
  <c r="D15" i="186"/>
  <c r="E15" i="186"/>
  <c r="F15" i="186"/>
  <c r="G15" i="186"/>
  <c r="H15" i="186"/>
  <c r="I15" i="186"/>
  <c r="J15" i="186"/>
  <c r="K15" i="186"/>
  <c r="B19" i="186"/>
  <c r="C19" i="186"/>
  <c r="D19" i="186"/>
  <c r="E19" i="186"/>
  <c r="F19" i="186"/>
  <c r="G19" i="186"/>
  <c r="H19" i="186"/>
  <c r="I19" i="186"/>
  <c r="J19" i="186"/>
  <c r="K19" i="186"/>
  <c r="B23" i="186"/>
  <c r="C23" i="186"/>
  <c r="D23" i="186"/>
  <c r="E23" i="186"/>
  <c r="F23" i="186"/>
  <c r="G23" i="186"/>
  <c r="H23" i="186"/>
  <c r="I23" i="186"/>
  <c r="J23" i="186"/>
  <c r="K23" i="186"/>
  <c r="G4" i="186"/>
  <c r="H4" i="186"/>
  <c r="I4" i="186"/>
  <c r="J4" i="186"/>
  <c r="K4" i="186"/>
  <c r="B8" i="186"/>
  <c r="C8" i="186"/>
  <c r="D8" i="186"/>
  <c r="E8" i="186"/>
  <c r="F8" i="186"/>
  <c r="G8" i="186"/>
  <c r="H8" i="186"/>
  <c r="I8" i="186"/>
  <c r="J8" i="186"/>
  <c r="K8" i="186"/>
  <c r="B12" i="186"/>
  <c r="C12" i="186"/>
  <c r="D12" i="186"/>
  <c r="E12" i="186"/>
  <c r="F12" i="186"/>
  <c r="G12" i="186"/>
  <c r="H12" i="186"/>
  <c r="I12" i="186"/>
  <c r="J12" i="186"/>
  <c r="K12" i="186"/>
  <c r="B16" i="186"/>
  <c r="C16" i="186"/>
  <c r="D16" i="186"/>
  <c r="E16" i="186"/>
  <c r="F16" i="186"/>
  <c r="G16" i="186"/>
  <c r="H16" i="186"/>
  <c r="I16" i="186"/>
  <c r="J16" i="186"/>
  <c r="K16" i="186"/>
  <c r="B20" i="186"/>
  <c r="C20" i="186"/>
  <c r="D20" i="186"/>
  <c r="E20" i="186"/>
  <c r="F20" i="186"/>
  <c r="G20" i="186"/>
  <c r="H20" i="186"/>
  <c r="I20" i="186"/>
  <c r="J20" i="186"/>
  <c r="K20" i="186"/>
  <c r="B24" i="186"/>
  <c r="C24" i="186"/>
  <c r="D24" i="186"/>
  <c r="E24" i="186"/>
  <c r="F24" i="186"/>
  <c r="G24" i="186"/>
  <c r="H24" i="186"/>
  <c r="I24" i="186"/>
  <c r="J24" i="186"/>
  <c r="K24" i="186"/>
  <c r="F3" i="186"/>
  <c r="F4" i="186"/>
  <c r="D4" i="186"/>
  <c r="D3" i="186"/>
  <c r="A1" i="186"/>
  <c r="F2" i="186"/>
  <c r="D6" i="185"/>
  <c r="E6" i="185"/>
  <c r="F6" i="185"/>
  <c r="G6" i="185"/>
  <c r="H6" i="185"/>
  <c r="I6" i="185"/>
  <c r="J6" i="185"/>
  <c r="K6" i="185"/>
  <c r="B10" i="185"/>
  <c r="C10" i="185"/>
  <c r="D10" i="185"/>
  <c r="E10" i="185"/>
  <c r="F10" i="185"/>
  <c r="G10" i="185"/>
  <c r="H10" i="185"/>
  <c r="I10" i="185"/>
  <c r="J10" i="185"/>
  <c r="K10" i="185"/>
  <c r="B14" i="185"/>
  <c r="C14" i="185"/>
  <c r="D14" i="185"/>
  <c r="E14" i="185"/>
  <c r="F14" i="185"/>
  <c r="G14" i="185"/>
  <c r="H14" i="185"/>
  <c r="I14" i="185"/>
  <c r="J14" i="185"/>
  <c r="K14" i="185"/>
  <c r="B18" i="185"/>
  <c r="C18" i="185"/>
  <c r="D18" i="185"/>
  <c r="E18" i="185"/>
  <c r="F18" i="185"/>
  <c r="G18" i="185"/>
  <c r="H18" i="185"/>
  <c r="I18" i="185"/>
  <c r="J18" i="185"/>
  <c r="K18" i="185"/>
  <c r="B22" i="185"/>
  <c r="C22" i="185"/>
  <c r="D22" i="185"/>
  <c r="E22" i="185"/>
  <c r="F22" i="185"/>
  <c r="G22" i="185"/>
  <c r="H22" i="185"/>
  <c r="I22" i="185"/>
  <c r="J22" i="185"/>
  <c r="K22" i="185"/>
  <c r="D7" i="185"/>
  <c r="E7" i="185"/>
  <c r="F7" i="185"/>
  <c r="G7" i="185"/>
  <c r="H7" i="185"/>
  <c r="I7" i="185"/>
  <c r="J7" i="185"/>
  <c r="K7" i="185"/>
  <c r="B11" i="185"/>
  <c r="C11" i="185"/>
  <c r="D11" i="185"/>
  <c r="E11" i="185"/>
  <c r="F11" i="185"/>
  <c r="G11" i="185"/>
  <c r="H11" i="185"/>
  <c r="I11" i="185"/>
  <c r="J11" i="185"/>
  <c r="K11" i="185"/>
  <c r="B15" i="185"/>
  <c r="C15" i="185"/>
  <c r="D15" i="185"/>
  <c r="E15" i="185"/>
  <c r="F15" i="185"/>
  <c r="G15" i="185"/>
  <c r="H15" i="185"/>
  <c r="I15" i="185"/>
  <c r="J15" i="185"/>
  <c r="K15" i="185"/>
  <c r="B19" i="185"/>
  <c r="C19" i="185"/>
  <c r="D19" i="185"/>
  <c r="E19" i="185"/>
  <c r="F19" i="185"/>
  <c r="G19" i="185"/>
  <c r="H19" i="185"/>
  <c r="I19" i="185"/>
  <c r="J19" i="185"/>
  <c r="K19" i="185"/>
  <c r="B23" i="185"/>
  <c r="C23" i="185"/>
  <c r="D23" i="185"/>
  <c r="E23" i="185"/>
  <c r="F23" i="185"/>
  <c r="G23" i="185"/>
  <c r="H23" i="185"/>
  <c r="I23" i="185"/>
  <c r="J23" i="185"/>
  <c r="K23" i="185"/>
  <c r="D8" i="185"/>
  <c r="E8" i="185"/>
  <c r="F8" i="185"/>
  <c r="G8" i="185"/>
  <c r="H8" i="185"/>
  <c r="I8" i="185"/>
  <c r="J8" i="185"/>
  <c r="K8" i="185"/>
  <c r="B12" i="185"/>
  <c r="C12" i="185"/>
  <c r="D12" i="185"/>
  <c r="E12" i="185"/>
  <c r="F12" i="185"/>
  <c r="G12" i="185"/>
  <c r="H12" i="185"/>
  <c r="I12" i="185"/>
  <c r="J12" i="185"/>
  <c r="K12" i="185"/>
  <c r="B16" i="185"/>
  <c r="C16" i="185"/>
  <c r="D16" i="185"/>
  <c r="E16" i="185"/>
  <c r="F16" i="185"/>
  <c r="G16" i="185"/>
  <c r="H16" i="185"/>
  <c r="I16" i="185"/>
  <c r="J16" i="185"/>
  <c r="K16" i="185"/>
  <c r="B20" i="185"/>
  <c r="C20" i="185"/>
  <c r="D20" i="185"/>
  <c r="E20" i="185"/>
  <c r="F20" i="185"/>
  <c r="G20" i="185"/>
  <c r="H20" i="185"/>
  <c r="I20" i="185"/>
  <c r="J20" i="185"/>
  <c r="K20" i="185"/>
  <c r="B24" i="185"/>
  <c r="C24" i="185"/>
  <c r="D24" i="185"/>
  <c r="E24" i="185"/>
  <c r="F24" i="185"/>
  <c r="G24" i="185"/>
  <c r="H24" i="185"/>
  <c r="I24" i="185"/>
  <c r="J24" i="185"/>
  <c r="K24" i="185"/>
  <c r="G2" i="185"/>
  <c r="H2" i="185"/>
  <c r="I2" i="185"/>
  <c r="J2" i="185"/>
  <c r="K2" i="185"/>
  <c r="B6" i="185"/>
  <c r="C6" i="185"/>
  <c r="G3" i="185"/>
  <c r="H3" i="185"/>
  <c r="I3" i="185"/>
  <c r="J3" i="185"/>
  <c r="K3" i="185"/>
  <c r="B7" i="185"/>
  <c r="C7" i="185"/>
  <c r="G4" i="185"/>
  <c r="H4" i="185"/>
  <c r="I4" i="185"/>
  <c r="J4" i="185"/>
  <c r="K4" i="185"/>
  <c r="B8" i="185"/>
  <c r="C8" i="185"/>
  <c r="F4" i="185"/>
  <c r="F3" i="185"/>
  <c r="B6" i="184"/>
  <c r="C6" i="184"/>
  <c r="D6" i="184"/>
  <c r="E6" i="184"/>
  <c r="F6" i="184"/>
  <c r="G6" i="184"/>
  <c r="H6" i="184"/>
  <c r="I6" i="184"/>
  <c r="J6" i="184"/>
  <c r="K6" i="184"/>
  <c r="B10" i="184"/>
  <c r="C10" i="184"/>
  <c r="D10" i="184"/>
  <c r="E10" i="184"/>
  <c r="F10" i="184"/>
  <c r="G10" i="184"/>
  <c r="H10" i="184"/>
  <c r="I10" i="184"/>
  <c r="J10" i="184"/>
  <c r="K10" i="184"/>
  <c r="B14" i="184"/>
  <c r="C14" i="184"/>
  <c r="D14" i="184"/>
  <c r="E14" i="184"/>
  <c r="F14" i="184"/>
  <c r="G14" i="184"/>
  <c r="H14" i="184"/>
  <c r="I14" i="184"/>
  <c r="J14" i="184"/>
  <c r="K14" i="184"/>
  <c r="B18" i="184"/>
  <c r="C18" i="184"/>
  <c r="D18" i="184"/>
  <c r="E18" i="184"/>
  <c r="F18" i="184"/>
  <c r="G18" i="184"/>
  <c r="H18" i="184"/>
  <c r="I18" i="184"/>
  <c r="J18" i="184"/>
  <c r="K18" i="184"/>
  <c r="B22" i="184"/>
  <c r="C22" i="184"/>
  <c r="D22" i="184"/>
  <c r="E22" i="184"/>
  <c r="F22" i="184"/>
  <c r="G22" i="184"/>
  <c r="H22" i="184"/>
  <c r="I22" i="184"/>
  <c r="J22" i="184"/>
  <c r="K22" i="184"/>
  <c r="B7" i="184"/>
  <c r="C7" i="184"/>
  <c r="D7" i="184"/>
  <c r="E7" i="184"/>
  <c r="F7" i="184"/>
  <c r="G7" i="184"/>
  <c r="H7" i="184"/>
  <c r="I7" i="184"/>
  <c r="J7" i="184"/>
  <c r="K7" i="184"/>
  <c r="B11" i="184"/>
  <c r="C11" i="184"/>
  <c r="D11" i="184"/>
  <c r="E11" i="184"/>
  <c r="F11" i="184"/>
  <c r="G11" i="184"/>
  <c r="H11" i="184"/>
  <c r="I11" i="184"/>
  <c r="J11" i="184"/>
  <c r="K11" i="184"/>
  <c r="B15" i="184"/>
  <c r="C15" i="184"/>
  <c r="D15" i="184"/>
  <c r="E15" i="184"/>
  <c r="F15" i="184"/>
  <c r="G15" i="184"/>
  <c r="H15" i="184"/>
  <c r="I15" i="184"/>
  <c r="J15" i="184"/>
  <c r="K15" i="184"/>
  <c r="B19" i="184"/>
  <c r="C19" i="184"/>
  <c r="D19" i="184"/>
  <c r="E19" i="184"/>
  <c r="F19" i="184"/>
  <c r="G19" i="184"/>
  <c r="H19" i="184"/>
  <c r="I19" i="184"/>
  <c r="J19" i="184"/>
  <c r="K19" i="184"/>
  <c r="B23" i="184"/>
  <c r="C23" i="184"/>
  <c r="D23" i="184"/>
  <c r="E23" i="184"/>
  <c r="F23" i="184"/>
  <c r="G23" i="184"/>
  <c r="H23" i="184"/>
  <c r="I23" i="184"/>
  <c r="J23" i="184"/>
  <c r="K23" i="184"/>
  <c r="B8" i="184"/>
  <c r="C8" i="184"/>
  <c r="D8" i="184"/>
  <c r="E8" i="184"/>
  <c r="F8" i="184"/>
  <c r="G8" i="184"/>
  <c r="H8" i="184"/>
  <c r="I8" i="184"/>
  <c r="J8" i="184"/>
  <c r="K8" i="184"/>
  <c r="B12" i="184"/>
  <c r="C12" i="184"/>
  <c r="D12" i="184"/>
  <c r="E12" i="184"/>
  <c r="F12" i="184"/>
  <c r="G12" i="184"/>
  <c r="H12" i="184"/>
  <c r="I12" i="184"/>
  <c r="J12" i="184"/>
  <c r="K12" i="184"/>
  <c r="B16" i="184"/>
  <c r="C16" i="184"/>
  <c r="D16" i="184"/>
  <c r="E16" i="184"/>
  <c r="F16" i="184"/>
  <c r="G16" i="184"/>
  <c r="H16" i="184"/>
  <c r="I16" i="184"/>
  <c r="J16" i="184"/>
  <c r="K16" i="184"/>
  <c r="B20" i="184"/>
  <c r="C20" i="184"/>
  <c r="D20" i="184"/>
  <c r="E20" i="184"/>
  <c r="F20" i="184"/>
  <c r="G20" i="184"/>
  <c r="H20" i="184"/>
  <c r="I20" i="184"/>
  <c r="J20" i="184"/>
  <c r="K20" i="184"/>
  <c r="B24" i="184"/>
  <c r="C24" i="184"/>
  <c r="D24" i="184"/>
  <c r="E24" i="184"/>
  <c r="F24" i="184"/>
  <c r="G24" i="184"/>
  <c r="H24" i="184"/>
  <c r="I24" i="184"/>
  <c r="J24" i="184"/>
  <c r="K24" i="184"/>
  <c r="F3" i="184"/>
  <c r="G3" i="184"/>
  <c r="H3" i="184"/>
  <c r="I3" i="184"/>
  <c r="J3" i="184"/>
  <c r="K3" i="184"/>
  <c r="F4" i="184"/>
  <c r="G4" i="184"/>
  <c r="H4" i="184"/>
  <c r="I4" i="184"/>
  <c r="J4" i="184"/>
  <c r="K4" i="184"/>
  <c r="D4" i="184"/>
  <c r="D3" i="184"/>
  <c r="A1" i="185"/>
  <c r="F2" i="185"/>
  <c r="K2" i="184"/>
  <c r="J2" i="184"/>
  <c r="I2" i="184"/>
  <c r="H2" i="184"/>
  <c r="G2" i="184"/>
  <c r="F2" i="184"/>
  <c r="A11" i="193" l="1"/>
  <c r="A19" i="193"/>
  <c r="A15" i="193"/>
  <c r="A12" i="193"/>
  <c r="A16" i="193"/>
  <c r="A20" i="193"/>
  <c r="A23" i="191"/>
  <c r="A13" i="191"/>
  <c r="A11" i="192"/>
  <c r="A15" i="192"/>
  <c r="A19" i="192"/>
  <c r="A12" i="192"/>
  <c r="A16" i="192"/>
  <c r="A20" i="192"/>
  <c r="A30" i="191"/>
  <c r="A14" i="191"/>
  <c r="A18" i="191"/>
  <c r="A25" i="191"/>
  <c r="A29" i="191"/>
  <c r="A15" i="191"/>
  <c r="A19" i="191"/>
  <c r="A25" i="190"/>
  <c r="A15" i="190"/>
  <c r="A20" i="190"/>
  <c r="A14" i="190"/>
  <c r="A18" i="190"/>
  <c r="A29" i="190"/>
  <c r="A19" i="190"/>
  <c r="A23" i="190"/>
  <c r="A13" i="190"/>
  <c r="A15" i="189"/>
  <c r="A20" i="189"/>
  <c r="A25" i="189"/>
  <c r="A24" i="188"/>
  <c r="A13" i="189"/>
  <c r="A18" i="189"/>
  <c r="A23" i="189"/>
  <c r="A14" i="189"/>
  <c r="A19" i="189"/>
  <c r="A24" i="189"/>
  <c r="A30" i="188"/>
  <c r="A20" i="188"/>
  <c r="A15" i="188"/>
  <c r="A29" i="188"/>
  <c r="A19" i="188"/>
  <c r="A13" i="188"/>
  <c r="A18" i="188"/>
  <c r="A23" i="188"/>
  <c r="A11" i="187"/>
  <c r="A15" i="187"/>
  <c r="A19" i="187"/>
  <c r="A12" i="187"/>
  <c r="A16" i="187"/>
  <c r="A20" i="187"/>
  <c r="A23" i="186"/>
  <c r="A11" i="186"/>
  <c r="A15" i="186"/>
  <c r="A12" i="186"/>
  <c r="A16" i="186"/>
  <c r="A20" i="186"/>
  <c r="A24" i="185"/>
  <c r="A19" i="185"/>
  <c r="A15" i="185"/>
  <c r="A20" i="185"/>
  <c r="A11" i="185"/>
  <c r="A16" i="185"/>
  <c r="A19" i="184"/>
  <c r="A15" i="184"/>
  <c r="A24" i="184"/>
  <c r="A20" i="184"/>
  <c r="A11" i="184"/>
  <c r="A16" i="184"/>
  <c r="C5" i="180"/>
  <c r="D5" i="180"/>
  <c r="E5" i="180"/>
  <c r="F5" i="180"/>
  <c r="G5" i="180"/>
  <c r="H5" i="180"/>
  <c r="I5" i="180"/>
  <c r="J5" i="180"/>
  <c r="K5" i="180"/>
  <c r="B8" i="180"/>
  <c r="C8" i="180"/>
  <c r="D8" i="180"/>
  <c r="E8" i="180"/>
  <c r="F8" i="180"/>
  <c r="G8" i="180"/>
  <c r="H8" i="180"/>
  <c r="I8" i="180"/>
  <c r="J8" i="180"/>
  <c r="K8" i="180"/>
  <c r="B11" i="180"/>
  <c r="C11" i="180"/>
  <c r="D11" i="180"/>
  <c r="E11" i="180"/>
  <c r="F11" i="180"/>
  <c r="G11" i="180"/>
  <c r="H11" i="180"/>
  <c r="I11" i="180"/>
  <c r="J11" i="180"/>
  <c r="K11" i="180"/>
  <c r="B14" i="180"/>
  <c r="C14" i="180"/>
  <c r="D14" i="180"/>
  <c r="E14" i="180"/>
  <c r="F14" i="180"/>
  <c r="G14" i="180"/>
  <c r="H14" i="180"/>
  <c r="I14" i="180"/>
  <c r="J14" i="180"/>
  <c r="K14" i="180"/>
  <c r="B17" i="180"/>
  <c r="C17" i="180"/>
  <c r="D17" i="180"/>
  <c r="E17" i="180"/>
  <c r="F17" i="180"/>
  <c r="G17" i="180"/>
  <c r="H17" i="180"/>
  <c r="I17" i="180"/>
  <c r="J17" i="180"/>
  <c r="K17" i="180"/>
  <c r="C6" i="180"/>
  <c r="D6" i="180"/>
  <c r="E6" i="180"/>
  <c r="F6" i="180"/>
  <c r="G6" i="180"/>
  <c r="H6" i="180"/>
  <c r="I6" i="180"/>
  <c r="J6" i="180"/>
  <c r="K6" i="180"/>
  <c r="B9" i="180"/>
  <c r="C9" i="180"/>
  <c r="D9" i="180"/>
  <c r="E9" i="180"/>
  <c r="F9" i="180"/>
  <c r="G9" i="180"/>
  <c r="H9" i="180"/>
  <c r="I9" i="180"/>
  <c r="J9" i="180"/>
  <c r="K9" i="180"/>
  <c r="B12" i="180"/>
  <c r="C12" i="180"/>
  <c r="D12" i="180"/>
  <c r="E12" i="180"/>
  <c r="F12" i="180"/>
  <c r="G12" i="180"/>
  <c r="H12" i="180"/>
  <c r="I12" i="180"/>
  <c r="J12" i="180"/>
  <c r="K12" i="180"/>
  <c r="B15" i="180"/>
  <c r="C15" i="180"/>
  <c r="D15" i="180"/>
  <c r="E15" i="180"/>
  <c r="F15" i="180"/>
  <c r="G15" i="180"/>
  <c r="H15" i="180"/>
  <c r="I15" i="180"/>
  <c r="J15" i="180"/>
  <c r="K15" i="180"/>
  <c r="B18" i="180"/>
  <c r="C18" i="180"/>
  <c r="D18" i="180"/>
  <c r="E18" i="180"/>
  <c r="F18" i="180"/>
  <c r="G18" i="180"/>
  <c r="H18" i="180"/>
  <c r="I18" i="180"/>
  <c r="J18" i="180"/>
  <c r="K18" i="180"/>
  <c r="B6" i="180"/>
  <c r="G3" i="180"/>
  <c r="H3" i="180"/>
  <c r="I3" i="180"/>
  <c r="J3" i="180"/>
  <c r="K3" i="180"/>
  <c r="F3" i="180"/>
  <c r="A1" i="180"/>
  <c r="A6" i="180"/>
  <c r="A15" i="180" s="1"/>
  <c r="B5" i="180"/>
  <c r="K2" i="180"/>
  <c r="J2" i="180"/>
  <c r="I2" i="180"/>
  <c r="H2" i="180"/>
  <c r="G2" i="180"/>
  <c r="F2" i="180"/>
  <c r="C5" i="179"/>
  <c r="D5" i="179"/>
  <c r="E5" i="179"/>
  <c r="F5" i="179"/>
  <c r="G5" i="179"/>
  <c r="H5" i="179"/>
  <c r="I5" i="179"/>
  <c r="J5" i="179"/>
  <c r="K5" i="179"/>
  <c r="B8" i="179"/>
  <c r="C8" i="179"/>
  <c r="D8" i="179"/>
  <c r="E8" i="179"/>
  <c r="F8" i="179"/>
  <c r="G8" i="179"/>
  <c r="H8" i="179"/>
  <c r="I8" i="179"/>
  <c r="J8" i="179"/>
  <c r="K8" i="179"/>
  <c r="B11" i="179"/>
  <c r="C11" i="179"/>
  <c r="D11" i="179"/>
  <c r="E11" i="179"/>
  <c r="F11" i="179"/>
  <c r="G11" i="179"/>
  <c r="H11" i="179"/>
  <c r="I11" i="179"/>
  <c r="J11" i="179"/>
  <c r="K11" i="179"/>
  <c r="B14" i="179"/>
  <c r="C14" i="179"/>
  <c r="D14" i="179"/>
  <c r="E14" i="179"/>
  <c r="F14" i="179"/>
  <c r="G14" i="179"/>
  <c r="H14" i="179"/>
  <c r="I14" i="179"/>
  <c r="J14" i="179"/>
  <c r="K14" i="179"/>
  <c r="B17" i="179"/>
  <c r="C17" i="179"/>
  <c r="D17" i="179"/>
  <c r="E17" i="179"/>
  <c r="F17" i="179"/>
  <c r="G17" i="179"/>
  <c r="H17" i="179"/>
  <c r="I17" i="179"/>
  <c r="J17" i="179"/>
  <c r="K17" i="179"/>
  <c r="C6" i="179"/>
  <c r="D6" i="179"/>
  <c r="E6" i="179"/>
  <c r="F6" i="179"/>
  <c r="G6" i="179"/>
  <c r="H6" i="179"/>
  <c r="I6" i="179"/>
  <c r="J6" i="179"/>
  <c r="K6" i="179"/>
  <c r="B9" i="179"/>
  <c r="C9" i="179"/>
  <c r="D9" i="179"/>
  <c r="E9" i="179"/>
  <c r="F9" i="179"/>
  <c r="G9" i="179"/>
  <c r="H9" i="179"/>
  <c r="I9" i="179"/>
  <c r="J9" i="179"/>
  <c r="K9" i="179"/>
  <c r="B12" i="179"/>
  <c r="C12" i="179"/>
  <c r="D12" i="179"/>
  <c r="E12" i="179"/>
  <c r="F12" i="179"/>
  <c r="G12" i="179"/>
  <c r="H12" i="179"/>
  <c r="I12" i="179"/>
  <c r="J12" i="179"/>
  <c r="K12" i="179"/>
  <c r="B15" i="179"/>
  <c r="C15" i="179"/>
  <c r="D15" i="179"/>
  <c r="E15" i="179"/>
  <c r="F15" i="179"/>
  <c r="G15" i="179"/>
  <c r="H15" i="179"/>
  <c r="I15" i="179"/>
  <c r="J15" i="179"/>
  <c r="K15" i="179"/>
  <c r="B18" i="179"/>
  <c r="C18" i="179"/>
  <c r="D18" i="179"/>
  <c r="E18" i="179"/>
  <c r="F18" i="179"/>
  <c r="G18" i="179"/>
  <c r="H18" i="179"/>
  <c r="I18" i="179"/>
  <c r="J18" i="179"/>
  <c r="K18" i="179"/>
  <c r="B6" i="179"/>
  <c r="G3" i="179"/>
  <c r="H3" i="179"/>
  <c r="I3" i="179"/>
  <c r="J3" i="179"/>
  <c r="K3" i="179"/>
  <c r="F3" i="179"/>
  <c r="A1" i="179"/>
  <c r="A6" i="179"/>
  <c r="A15" i="179" s="1"/>
  <c r="B5" i="179"/>
  <c r="K2" i="179"/>
  <c r="J2" i="179"/>
  <c r="I2" i="179"/>
  <c r="H2" i="179"/>
  <c r="G2" i="179"/>
  <c r="F2" i="179"/>
  <c r="C5" i="178"/>
  <c r="D5" i="178"/>
  <c r="E5" i="178"/>
  <c r="F5" i="178"/>
  <c r="G5" i="178"/>
  <c r="H5" i="178"/>
  <c r="I5" i="178"/>
  <c r="J5" i="178"/>
  <c r="K5" i="178"/>
  <c r="B8" i="178"/>
  <c r="C8" i="178"/>
  <c r="D8" i="178"/>
  <c r="E8" i="178"/>
  <c r="F8" i="178"/>
  <c r="G8" i="178"/>
  <c r="H8" i="178"/>
  <c r="I8" i="178"/>
  <c r="J8" i="178"/>
  <c r="K8" i="178"/>
  <c r="B11" i="178"/>
  <c r="C11" i="178"/>
  <c r="D11" i="178"/>
  <c r="E11" i="178"/>
  <c r="F11" i="178"/>
  <c r="G11" i="178"/>
  <c r="H11" i="178"/>
  <c r="I11" i="178"/>
  <c r="J11" i="178"/>
  <c r="K11" i="178"/>
  <c r="B14" i="178"/>
  <c r="C14" i="178"/>
  <c r="D14" i="178"/>
  <c r="E14" i="178"/>
  <c r="F14" i="178"/>
  <c r="G14" i="178"/>
  <c r="H14" i="178"/>
  <c r="I14" i="178"/>
  <c r="J14" i="178"/>
  <c r="K14" i="178"/>
  <c r="B17" i="178"/>
  <c r="C17" i="178"/>
  <c r="D17" i="178"/>
  <c r="E17" i="178"/>
  <c r="F17" i="178"/>
  <c r="G17" i="178"/>
  <c r="H17" i="178"/>
  <c r="I17" i="178"/>
  <c r="J17" i="178"/>
  <c r="K17" i="178"/>
  <c r="C6" i="178"/>
  <c r="D6" i="178"/>
  <c r="E6" i="178"/>
  <c r="F6" i="178"/>
  <c r="G6" i="178"/>
  <c r="H6" i="178"/>
  <c r="I6" i="178"/>
  <c r="J6" i="178"/>
  <c r="K6" i="178"/>
  <c r="B9" i="178"/>
  <c r="C9" i="178"/>
  <c r="D9" i="178"/>
  <c r="E9" i="178"/>
  <c r="F9" i="178"/>
  <c r="G9" i="178"/>
  <c r="H9" i="178"/>
  <c r="I9" i="178"/>
  <c r="J9" i="178"/>
  <c r="K9" i="178"/>
  <c r="B12" i="178"/>
  <c r="C12" i="178"/>
  <c r="D12" i="178"/>
  <c r="E12" i="178"/>
  <c r="F12" i="178"/>
  <c r="G12" i="178"/>
  <c r="H12" i="178"/>
  <c r="I12" i="178"/>
  <c r="J12" i="178"/>
  <c r="K12" i="178"/>
  <c r="B15" i="178"/>
  <c r="C15" i="178"/>
  <c r="D15" i="178"/>
  <c r="E15" i="178"/>
  <c r="F15" i="178"/>
  <c r="G15" i="178"/>
  <c r="H15" i="178"/>
  <c r="I15" i="178"/>
  <c r="J15" i="178"/>
  <c r="K15" i="178"/>
  <c r="B18" i="178"/>
  <c r="C18" i="178"/>
  <c r="D18" i="178"/>
  <c r="E18" i="178"/>
  <c r="F18" i="178"/>
  <c r="G18" i="178"/>
  <c r="H18" i="178"/>
  <c r="I18" i="178"/>
  <c r="J18" i="178"/>
  <c r="K18" i="178"/>
  <c r="B6" i="178"/>
  <c r="G3" i="178"/>
  <c r="H3" i="178"/>
  <c r="I3" i="178"/>
  <c r="J3" i="178"/>
  <c r="K3" i="178"/>
  <c r="F3" i="178"/>
  <c r="A1" i="178"/>
  <c r="A6" i="178"/>
  <c r="A15" i="178" s="1"/>
  <c r="B5" i="178"/>
  <c r="K2" i="178"/>
  <c r="J2" i="178"/>
  <c r="I2" i="178"/>
  <c r="H2" i="178"/>
  <c r="G2" i="178"/>
  <c r="F2" i="178"/>
  <c r="C5" i="175"/>
  <c r="D5" i="175"/>
  <c r="E5" i="175"/>
  <c r="F5" i="175"/>
  <c r="G5" i="175"/>
  <c r="H5" i="175"/>
  <c r="I5" i="175"/>
  <c r="J5" i="175"/>
  <c r="K5" i="175"/>
  <c r="B8" i="175"/>
  <c r="C8" i="175"/>
  <c r="D8" i="175"/>
  <c r="E8" i="175"/>
  <c r="F8" i="175"/>
  <c r="G8" i="175"/>
  <c r="H8" i="175"/>
  <c r="I8" i="175"/>
  <c r="J8" i="175"/>
  <c r="K8" i="175"/>
  <c r="B11" i="175"/>
  <c r="C11" i="175"/>
  <c r="D11" i="175"/>
  <c r="E11" i="175"/>
  <c r="F11" i="175"/>
  <c r="G11" i="175"/>
  <c r="H11" i="175"/>
  <c r="I11" i="175"/>
  <c r="J11" i="175"/>
  <c r="K11" i="175"/>
  <c r="B14" i="175"/>
  <c r="C14" i="175"/>
  <c r="D14" i="175"/>
  <c r="E14" i="175"/>
  <c r="F14" i="175"/>
  <c r="G14" i="175"/>
  <c r="H14" i="175"/>
  <c r="I14" i="175"/>
  <c r="J14" i="175"/>
  <c r="K14" i="175"/>
  <c r="B17" i="175"/>
  <c r="C17" i="175"/>
  <c r="D17" i="175"/>
  <c r="E17" i="175"/>
  <c r="F17" i="175"/>
  <c r="G17" i="175"/>
  <c r="H17" i="175"/>
  <c r="I17" i="175"/>
  <c r="J17" i="175"/>
  <c r="K17" i="175"/>
  <c r="C6" i="175"/>
  <c r="D6" i="175"/>
  <c r="E6" i="175"/>
  <c r="F6" i="175"/>
  <c r="G6" i="175"/>
  <c r="H6" i="175"/>
  <c r="I6" i="175"/>
  <c r="J6" i="175"/>
  <c r="K6" i="175"/>
  <c r="B9" i="175"/>
  <c r="C9" i="175"/>
  <c r="D9" i="175"/>
  <c r="E9" i="175"/>
  <c r="F9" i="175"/>
  <c r="G9" i="175"/>
  <c r="H9" i="175"/>
  <c r="I9" i="175"/>
  <c r="J9" i="175"/>
  <c r="K9" i="175"/>
  <c r="B12" i="175"/>
  <c r="C12" i="175"/>
  <c r="D12" i="175"/>
  <c r="E12" i="175"/>
  <c r="F12" i="175"/>
  <c r="G12" i="175"/>
  <c r="H12" i="175"/>
  <c r="I12" i="175"/>
  <c r="J12" i="175"/>
  <c r="K12" i="175"/>
  <c r="B15" i="175"/>
  <c r="C15" i="175"/>
  <c r="D15" i="175"/>
  <c r="E15" i="175"/>
  <c r="F15" i="175"/>
  <c r="G15" i="175"/>
  <c r="H15" i="175"/>
  <c r="I15" i="175"/>
  <c r="J15" i="175"/>
  <c r="K15" i="175"/>
  <c r="B18" i="175"/>
  <c r="C18" i="175"/>
  <c r="D18" i="175"/>
  <c r="E18" i="175"/>
  <c r="F18" i="175"/>
  <c r="G18" i="175"/>
  <c r="H18" i="175"/>
  <c r="I18" i="175"/>
  <c r="J18" i="175"/>
  <c r="K18" i="175"/>
  <c r="B6" i="175"/>
  <c r="G3" i="175"/>
  <c r="H3" i="175"/>
  <c r="I3" i="175"/>
  <c r="J3" i="175"/>
  <c r="K3" i="175"/>
  <c r="F3" i="175"/>
  <c r="A1" i="175"/>
  <c r="A6" i="175"/>
  <c r="A18" i="175" s="1"/>
  <c r="B5" i="175"/>
  <c r="K2" i="175"/>
  <c r="J2" i="175"/>
  <c r="I2" i="175"/>
  <c r="H2" i="175"/>
  <c r="G2" i="175"/>
  <c r="F2" i="175"/>
  <c r="C5" i="174"/>
  <c r="D5" i="174"/>
  <c r="E5" i="174"/>
  <c r="F5" i="174"/>
  <c r="G5" i="174"/>
  <c r="H5" i="174"/>
  <c r="I5" i="174"/>
  <c r="J5" i="174"/>
  <c r="K5" i="174"/>
  <c r="B8" i="174"/>
  <c r="C8" i="174"/>
  <c r="D8" i="174"/>
  <c r="E8" i="174"/>
  <c r="F8" i="174"/>
  <c r="G8" i="174"/>
  <c r="H8" i="174"/>
  <c r="I8" i="174"/>
  <c r="J8" i="174"/>
  <c r="K8" i="174"/>
  <c r="B11" i="174"/>
  <c r="C11" i="174"/>
  <c r="D11" i="174"/>
  <c r="E11" i="174"/>
  <c r="F11" i="174"/>
  <c r="G11" i="174"/>
  <c r="H11" i="174"/>
  <c r="I11" i="174"/>
  <c r="J11" i="174"/>
  <c r="K11" i="174"/>
  <c r="B14" i="174"/>
  <c r="C14" i="174"/>
  <c r="D14" i="174"/>
  <c r="E14" i="174"/>
  <c r="F14" i="174"/>
  <c r="G14" i="174"/>
  <c r="H14" i="174"/>
  <c r="I14" i="174"/>
  <c r="J14" i="174"/>
  <c r="K14" i="174"/>
  <c r="B17" i="174"/>
  <c r="C17" i="174"/>
  <c r="D17" i="174"/>
  <c r="E17" i="174"/>
  <c r="F17" i="174"/>
  <c r="G17" i="174"/>
  <c r="H17" i="174"/>
  <c r="I17" i="174"/>
  <c r="J17" i="174"/>
  <c r="K17" i="174"/>
  <c r="C6" i="174"/>
  <c r="D6" i="174"/>
  <c r="E6" i="174"/>
  <c r="F6" i="174"/>
  <c r="G6" i="174"/>
  <c r="H6" i="174"/>
  <c r="I6" i="174"/>
  <c r="J6" i="174"/>
  <c r="K6" i="174"/>
  <c r="B9" i="174"/>
  <c r="C9" i="174"/>
  <c r="D9" i="174"/>
  <c r="E9" i="174"/>
  <c r="F9" i="174"/>
  <c r="G9" i="174"/>
  <c r="H9" i="174"/>
  <c r="I9" i="174"/>
  <c r="J9" i="174"/>
  <c r="K9" i="174"/>
  <c r="B12" i="174"/>
  <c r="C12" i="174"/>
  <c r="D12" i="174"/>
  <c r="E12" i="174"/>
  <c r="F12" i="174"/>
  <c r="G12" i="174"/>
  <c r="H12" i="174"/>
  <c r="I12" i="174"/>
  <c r="J12" i="174"/>
  <c r="K12" i="174"/>
  <c r="B15" i="174"/>
  <c r="C15" i="174"/>
  <c r="D15" i="174"/>
  <c r="E15" i="174"/>
  <c r="F15" i="174"/>
  <c r="G15" i="174"/>
  <c r="H15" i="174"/>
  <c r="I15" i="174"/>
  <c r="J15" i="174"/>
  <c r="K15" i="174"/>
  <c r="B18" i="174"/>
  <c r="C18" i="174"/>
  <c r="D18" i="174"/>
  <c r="E18" i="174"/>
  <c r="F18" i="174"/>
  <c r="G18" i="174"/>
  <c r="H18" i="174"/>
  <c r="I18" i="174"/>
  <c r="J18" i="174"/>
  <c r="K18" i="174"/>
  <c r="B6" i="174"/>
  <c r="G3" i="174"/>
  <c r="H3" i="174"/>
  <c r="I3" i="174"/>
  <c r="J3" i="174"/>
  <c r="K3" i="174"/>
  <c r="F3" i="174"/>
  <c r="A1" i="174"/>
  <c r="A6" i="174"/>
  <c r="A15" i="174" s="1"/>
  <c r="B5" i="174"/>
  <c r="K2" i="174"/>
  <c r="J2" i="174"/>
  <c r="I2" i="174"/>
  <c r="H2" i="174"/>
  <c r="G2" i="174"/>
  <c r="F2" i="174"/>
  <c r="C5" i="173"/>
  <c r="D5" i="173"/>
  <c r="E5" i="173"/>
  <c r="F5" i="173"/>
  <c r="G5" i="173"/>
  <c r="H5" i="173"/>
  <c r="I5" i="173"/>
  <c r="J5" i="173"/>
  <c r="K5" i="173"/>
  <c r="B8" i="173"/>
  <c r="C8" i="173"/>
  <c r="D8" i="173"/>
  <c r="E8" i="173"/>
  <c r="F8" i="173"/>
  <c r="G8" i="173"/>
  <c r="H8" i="173"/>
  <c r="I8" i="173"/>
  <c r="J8" i="173"/>
  <c r="K8" i="173"/>
  <c r="B11" i="173"/>
  <c r="C11" i="173"/>
  <c r="D11" i="173"/>
  <c r="E11" i="173"/>
  <c r="F11" i="173"/>
  <c r="G11" i="173"/>
  <c r="H11" i="173"/>
  <c r="I11" i="173"/>
  <c r="J11" i="173"/>
  <c r="K11" i="173"/>
  <c r="B14" i="173"/>
  <c r="C14" i="173"/>
  <c r="D14" i="173"/>
  <c r="E14" i="173"/>
  <c r="F14" i="173"/>
  <c r="G14" i="173"/>
  <c r="H14" i="173"/>
  <c r="I14" i="173"/>
  <c r="J14" i="173"/>
  <c r="K14" i="173"/>
  <c r="B17" i="173"/>
  <c r="C17" i="173"/>
  <c r="D17" i="173"/>
  <c r="E17" i="173"/>
  <c r="F17" i="173"/>
  <c r="G17" i="173"/>
  <c r="H17" i="173"/>
  <c r="I17" i="173"/>
  <c r="J17" i="173"/>
  <c r="K17" i="173"/>
  <c r="C6" i="173"/>
  <c r="D6" i="173"/>
  <c r="E6" i="173"/>
  <c r="F6" i="173"/>
  <c r="G6" i="173"/>
  <c r="H6" i="173"/>
  <c r="I6" i="173"/>
  <c r="J6" i="173"/>
  <c r="K6" i="173"/>
  <c r="B9" i="173"/>
  <c r="C9" i="173"/>
  <c r="D9" i="173"/>
  <c r="E9" i="173"/>
  <c r="F9" i="173"/>
  <c r="G9" i="173"/>
  <c r="H9" i="173"/>
  <c r="I9" i="173"/>
  <c r="J9" i="173"/>
  <c r="K9" i="173"/>
  <c r="B12" i="173"/>
  <c r="C12" i="173"/>
  <c r="D12" i="173"/>
  <c r="E12" i="173"/>
  <c r="F12" i="173"/>
  <c r="G12" i="173"/>
  <c r="H12" i="173"/>
  <c r="I12" i="173"/>
  <c r="J12" i="173"/>
  <c r="K12" i="173"/>
  <c r="B15" i="173"/>
  <c r="C15" i="173"/>
  <c r="D15" i="173"/>
  <c r="E15" i="173"/>
  <c r="F15" i="173"/>
  <c r="G15" i="173"/>
  <c r="H15" i="173"/>
  <c r="I15" i="173"/>
  <c r="J15" i="173"/>
  <c r="K15" i="173"/>
  <c r="B18" i="173"/>
  <c r="C18" i="173"/>
  <c r="D18" i="173"/>
  <c r="E18" i="173"/>
  <c r="F18" i="173"/>
  <c r="G18" i="173"/>
  <c r="H18" i="173"/>
  <c r="I18" i="173"/>
  <c r="J18" i="173"/>
  <c r="K18" i="173"/>
  <c r="B6" i="173"/>
  <c r="G3" i="173"/>
  <c r="H3" i="173"/>
  <c r="I3" i="173"/>
  <c r="J3" i="173"/>
  <c r="K3" i="173"/>
  <c r="F3" i="173"/>
  <c r="A1" i="173"/>
  <c r="A6" i="173"/>
  <c r="A15" i="173" s="1"/>
  <c r="B5" i="173"/>
  <c r="K2" i="173"/>
  <c r="J2" i="173"/>
  <c r="I2" i="173"/>
  <c r="H2" i="173"/>
  <c r="G2" i="173"/>
  <c r="F2" i="173"/>
  <c r="C5" i="172"/>
  <c r="D5" i="172"/>
  <c r="E5" i="172"/>
  <c r="F5" i="172"/>
  <c r="G5" i="172"/>
  <c r="H5" i="172"/>
  <c r="I5" i="172"/>
  <c r="J5" i="172"/>
  <c r="K5" i="172"/>
  <c r="B8" i="172"/>
  <c r="C8" i="172"/>
  <c r="D8" i="172"/>
  <c r="E8" i="172"/>
  <c r="F8" i="172"/>
  <c r="G8" i="172"/>
  <c r="H8" i="172"/>
  <c r="I8" i="172"/>
  <c r="J8" i="172"/>
  <c r="K8" i="172"/>
  <c r="B11" i="172"/>
  <c r="C11" i="172"/>
  <c r="D11" i="172"/>
  <c r="E11" i="172"/>
  <c r="F11" i="172"/>
  <c r="G11" i="172"/>
  <c r="H11" i="172"/>
  <c r="I11" i="172"/>
  <c r="J11" i="172"/>
  <c r="K11" i="172"/>
  <c r="B14" i="172"/>
  <c r="C14" i="172"/>
  <c r="D14" i="172"/>
  <c r="E14" i="172"/>
  <c r="F14" i="172"/>
  <c r="G14" i="172"/>
  <c r="H14" i="172"/>
  <c r="I14" i="172"/>
  <c r="J14" i="172"/>
  <c r="K14" i="172"/>
  <c r="B17" i="172"/>
  <c r="C17" i="172"/>
  <c r="D17" i="172"/>
  <c r="E17" i="172"/>
  <c r="F17" i="172"/>
  <c r="G17" i="172"/>
  <c r="H17" i="172"/>
  <c r="I17" i="172"/>
  <c r="J17" i="172"/>
  <c r="K17" i="172"/>
  <c r="C6" i="172"/>
  <c r="D6" i="172"/>
  <c r="E6" i="172"/>
  <c r="F6" i="172"/>
  <c r="G6" i="172"/>
  <c r="H6" i="172"/>
  <c r="I6" i="172"/>
  <c r="J6" i="172"/>
  <c r="K6" i="172"/>
  <c r="B9" i="172"/>
  <c r="C9" i="172"/>
  <c r="D9" i="172"/>
  <c r="E9" i="172"/>
  <c r="F9" i="172"/>
  <c r="G9" i="172"/>
  <c r="H9" i="172"/>
  <c r="I9" i="172"/>
  <c r="J9" i="172"/>
  <c r="K9" i="172"/>
  <c r="B12" i="172"/>
  <c r="C12" i="172"/>
  <c r="D12" i="172"/>
  <c r="E12" i="172"/>
  <c r="F12" i="172"/>
  <c r="G12" i="172"/>
  <c r="H12" i="172"/>
  <c r="I12" i="172"/>
  <c r="J12" i="172"/>
  <c r="K12" i="172"/>
  <c r="B15" i="172"/>
  <c r="C15" i="172"/>
  <c r="D15" i="172"/>
  <c r="E15" i="172"/>
  <c r="F15" i="172"/>
  <c r="G15" i="172"/>
  <c r="H15" i="172"/>
  <c r="I15" i="172"/>
  <c r="J15" i="172"/>
  <c r="K15" i="172"/>
  <c r="B18" i="172"/>
  <c r="C18" i="172"/>
  <c r="D18" i="172"/>
  <c r="E18" i="172"/>
  <c r="F18" i="172"/>
  <c r="G18" i="172"/>
  <c r="H18" i="172"/>
  <c r="I18" i="172"/>
  <c r="J18" i="172"/>
  <c r="K18" i="172"/>
  <c r="B6" i="172"/>
  <c r="G3" i="172"/>
  <c r="H3" i="172"/>
  <c r="I3" i="172"/>
  <c r="J3" i="172"/>
  <c r="K3" i="172"/>
  <c r="F3" i="172"/>
  <c r="A1" i="172"/>
  <c r="A6" i="172"/>
  <c r="A18" i="172" s="1"/>
  <c r="B5" i="172"/>
  <c r="K2" i="172"/>
  <c r="J2" i="172"/>
  <c r="I2" i="172"/>
  <c r="H2" i="172"/>
  <c r="G2" i="172"/>
  <c r="F2" i="172"/>
  <c r="C5" i="168"/>
  <c r="D5" i="168"/>
  <c r="E5" i="168"/>
  <c r="F5" i="168"/>
  <c r="G5" i="168"/>
  <c r="H5" i="168"/>
  <c r="I5" i="168"/>
  <c r="J5" i="168"/>
  <c r="K5" i="168"/>
  <c r="B8" i="168"/>
  <c r="C8" i="168"/>
  <c r="D8" i="168"/>
  <c r="E8" i="168"/>
  <c r="F8" i="168"/>
  <c r="G8" i="168"/>
  <c r="H8" i="168"/>
  <c r="I8" i="168"/>
  <c r="J8" i="168"/>
  <c r="K8" i="168"/>
  <c r="B11" i="168"/>
  <c r="C11" i="168"/>
  <c r="D11" i="168"/>
  <c r="E11" i="168"/>
  <c r="F11" i="168"/>
  <c r="G11" i="168"/>
  <c r="H11" i="168"/>
  <c r="I11" i="168"/>
  <c r="J11" i="168"/>
  <c r="K11" i="168"/>
  <c r="B14" i="168"/>
  <c r="C14" i="168"/>
  <c r="D14" i="168"/>
  <c r="E14" i="168"/>
  <c r="F14" i="168"/>
  <c r="G14" i="168"/>
  <c r="H14" i="168"/>
  <c r="I14" i="168"/>
  <c r="J14" i="168"/>
  <c r="K14" i="168"/>
  <c r="B17" i="168"/>
  <c r="C17" i="168"/>
  <c r="D17" i="168"/>
  <c r="E17" i="168"/>
  <c r="F17" i="168"/>
  <c r="G17" i="168"/>
  <c r="H17" i="168"/>
  <c r="I17" i="168"/>
  <c r="J17" i="168"/>
  <c r="K17" i="168"/>
  <c r="C6" i="168"/>
  <c r="D6" i="168"/>
  <c r="E6" i="168"/>
  <c r="F6" i="168"/>
  <c r="G6" i="168"/>
  <c r="H6" i="168"/>
  <c r="I6" i="168"/>
  <c r="J6" i="168"/>
  <c r="K6" i="168"/>
  <c r="B9" i="168"/>
  <c r="C9" i="168"/>
  <c r="D9" i="168"/>
  <c r="E9" i="168"/>
  <c r="F9" i="168"/>
  <c r="G9" i="168"/>
  <c r="H9" i="168"/>
  <c r="I9" i="168"/>
  <c r="J9" i="168"/>
  <c r="K9" i="168"/>
  <c r="B12" i="168"/>
  <c r="C12" i="168"/>
  <c r="D12" i="168"/>
  <c r="E12" i="168"/>
  <c r="F12" i="168"/>
  <c r="G12" i="168"/>
  <c r="H12" i="168"/>
  <c r="I12" i="168"/>
  <c r="J12" i="168"/>
  <c r="K12" i="168"/>
  <c r="B15" i="168"/>
  <c r="C15" i="168"/>
  <c r="D15" i="168"/>
  <c r="E15" i="168"/>
  <c r="F15" i="168"/>
  <c r="G15" i="168"/>
  <c r="H15" i="168"/>
  <c r="I15" i="168"/>
  <c r="J15" i="168"/>
  <c r="K15" i="168"/>
  <c r="B18" i="168"/>
  <c r="C18" i="168"/>
  <c r="D18" i="168"/>
  <c r="E18" i="168"/>
  <c r="F18" i="168"/>
  <c r="G18" i="168"/>
  <c r="H18" i="168"/>
  <c r="I18" i="168"/>
  <c r="J18" i="168"/>
  <c r="K18" i="168"/>
  <c r="B6" i="168"/>
  <c r="G3" i="168"/>
  <c r="H3" i="168"/>
  <c r="I3" i="168"/>
  <c r="J3" i="168"/>
  <c r="K3" i="168"/>
  <c r="F3" i="168"/>
  <c r="A1" i="168"/>
  <c r="A6" i="168"/>
  <c r="A15" i="168" s="1"/>
  <c r="B5" i="168"/>
  <c r="K2" i="168"/>
  <c r="J2" i="168"/>
  <c r="I2" i="168"/>
  <c r="H2" i="168"/>
  <c r="G2" i="168"/>
  <c r="F2" i="168"/>
  <c r="C5" i="167"/>
  <c r="D5" i="167"/>
  <c r="E5" i="167"/>
  <c r="F5" i="167"/>
  <c r="G5" i="167"/>
  <c r="H5" i="167"/>
  <c r="I5" i="167"/>
  <c r="J5" i="167"/>
  <c r="K5" i="167"/>
  <c r="B8" i="167"/>
  <c r="C8" i="167"/>
  <c r="D8" i="167"/>
  <c r="E8" i="167"/>
  <c r="F8" i="167"/>
  <c r="G8" i="167"/>
  <c r="H8" i="167"/>
  <c r="I8" i="167"/>
  <c r="J8" i="167"/>
  <c r="K8" i="167"/>
  <c r="B11" i="167"/>
  <c r="C11" i="167"/>
  <c r="D11" i="167"/>
  <c r="E11" i="167"/>
  <c r="F11" i="167"/>
  <c r="G11" i="167"/>
  <c r="H11" i="167"/>
  <c r="I11" i="167"/>
  <c r="J11" i="167"/>
  <c r="K11" i="167"/>
  <c r="B14" i="167"/>
  <c r="C14" i="167"/>
  <c r="D14" i="167"/>
  <c r="E14" i="167"/>
  <c r="F14" i="167"/>
  <c r="G14" i="167"/>
  <c r="H14" i="167"/>
  <c r="I14" i="167"/>
  <c r="J14" i="167"/>
  <c r="K14" i="167"/>
  <c r="B17" i="167"/>
  <c r="C17" i="167"/>
  <c r="D17" i="167"/>
  <c r="E17" i="167"/>
  <c r="F17" i="167"/>
  <c r="G17" i="167"/>
  <c r="H17" i="167"/>
  <c r="I17" i="167"/>
  <c r="J17" i="167"/>
  <c r="K17" i="167"/>
  <c r="C6" i="167"/>
  <c r="D6" i="167"/>
  <c r="E6" i="167"/>
  <c r="F6" i="167"/>
  <c r="G6" i="167"/>
  <c r="H6" i="167"/>
  <c r="I6" i="167"/>
  <c r="J6" i="167"/>
  <c r="K6" i="167"/>
  <c r="B9" i="167"/>
  <c r="C9" i="167"/>
  <c r="D9" i="167"/>
  <c r="E9" i="167"/>
  <c r="F9" i="167"/>
  <c r="G9" i="167"/>
  <c r="H9" i="167"/>
  <c r="I9" i="167"/>
  <c r="J9" i="167"/>
  <c r="K9" i="167"/>
  <c r="B12" i="167"/>
  <c r="C12" i="167"/>
  <c r="D12" i="167"/>
  <c r="E12" i="167"/>
  <c r="F12" i="167"/>
  <c r="G12" i="167"/>
  <c r="H12" i="167"/>
  <c r="I12" i="167"/>
  <c r="J12" i="167"/>
  <c r="K12" i="167"/>
  <c r="B15" i="167"/>
  <c r="C15" i="167"/>
  <c r="D15" i="167"/>
  <c r="E15" i="167"/>
  <c r="F15" i="167"/>
  <c r="G15" i="167"/>
  <c r="H15" i="167"/>
  <c r="I15" i="167"/>
  <c r="J15" i="167"/>
  <c r="K15" i="167"/>
  <c r="B18" i="167"/>
  <c r="C18" i="167"/>
  <c r="D18" i="167"/>
  <c r="E18" i="167"/>
  <c r="F18" i="167"/>
  <c r="G18" i="167"/>
  <c r="H18" i="167"/>
  <c r="I18" i="167"/>
  <c r="J18" i="167"/>
  <c r="K18" i="167"/>
  <c r="B6" i="167"/>
  <c r="G3" i="167"/>
  <c r="H3" i="167"/>
  <c r="I3" i="167"/>
  <c r="J3" i="167"/>
  <c r="K3" i="167"/>
  <c r="F3" i="167"/>
  <c r="A1" i="167"/>
  <c r="A6" i="167"/>
  <c r="A15" i="167" s="1"/>
  <c r="B5" i="167"/>
  <c r="K2" i="167"/>
  <c r="J2" i="167"/>
  <c r="I2" i="167"/>
  <c r="H2" i="167"/>
  <c r="G2" i="167"/>
  <c r="F2" i="167"/>
  <c r="C5" i="162"/>
  <c r="D5" i="162"/>
  <c r="E5" i="162"/>
  <c r="F5" i="162"/>
  <c r="G5" i="162"/>
  <c r="H5" i="162"/>
  <c r="I5" i="162"/>
  <c r="J5" i="162"/>
  <c r="K5" i="162"/>
  <c r="B8" i="162"/>
  <c r="C8" i="162"/>
  <c r="D8" i="162"/>
  <c r="E8" i="162"/>
  <c r="F8" i="162"/>
  <c r="G8" i="162"/>
  <c r="H8" i="162"/>
  <c r="I8" i="162"/>
  <c r="J8" i="162"/>
  <c r="K8" i="162"/>
  <c r="B11" i="162"/>
  <c r="C11" i="162"/>
  <c r="D11" i="162"/>
  <c r="E11" i="162"/>
  <c r="F11" i="162"/>
  <c r="G11" i="162"/>
  <c r="H11" i="162"/>
  <c r="I11" i="162"/>
  <c r="J11" i="162"/>
  <c r="K11" i="162"/>
  <c r="B14" i="162"/>
  <c r="C14" i="162"/>
  <c r="D14" i="162"/>
  <c r="E14" i="162"/>
  <c r="F14" i="162"/>
  <c r="G14" i="162"/>
  <c r="H14" i="162"/>
  <c r="I14" i="162"/>
  <c r="J14" i="162"/>
  <c r="K14" i="162"/>
  <c r="B17" i="162"/>
  <c r="C17" i="162"/>
  <c r="D17" i="162"/>
  <c r="E17" i="162"/>
  <c r="F17" i="162"/>
  <c r="G17" i="162"/>
  <c r="H17" i="162"/>
  <c r="I17" i="162"/>
  <c r="J17" i="162"/>
  <c r="K17" i="162"/>
  <c r="C6" i="162"/>
  <c r="D6" i="162"/>
  <c r="E6" i="162"/>
  <c r="F6" i="162"/>
  <c r="G6" i="162"/>
  <c r="H6" i="162"/>
  <c r="I6" i="162"/>
  <c r="J6" i="162"/>
  <c r="K6" i="162"/>
  <c r="B9" i="162"/>
  <c r="C9" i="162"/>
  <c r="D9" i="162"/>
  <c r="E9" i="162"/>
  <c r="F9" i="162"/>
  <c r="G9" i="162"/>
  <c r="H9" i="162"/>
  <c r="I9" i="162"/>
  <c r="J9" i="162"/>
  <c r="K9" i="162"/>
  <c r="B12" i="162"/>
  <c r="C12" i="162"/>
  <c r="D12" i="162"/>
  <c r="E12" i="162"/>
  <c r="F12" i="162"/>
  <c r="G12" i="162"/>
  <c r="H12" i="162"/>
  <c r="I12" i="162"/>
  <c r="J12" i="162"/>
  <c r="K12" i="162"/>
  <c r="B15" i="162"/>
  <c r="C15" i="162"/>
  <c r="D15" i="162"/>
  <c r="E15" i="162"/>
  <c r="F15" i="162"/>
  <c r="G15" i="162"/>
  <c r="H15" i="162"/>
  <c r="I15" i="162"/>
  <c r="J15" i="162"/>
  <c r="K15" i="162"/>
  <c r="B18" i="162"/>
  <c r="C18" i="162"/>
  <c r="D18" i="162"/>
  <c r="E18" i="162"/>
  <c r="F18" i="162"/>
  <c r="G18" i="162"/>
  <c r="H18" i="162"/>
  <c r="I18" i="162"/>
  <c r="J18" i="162"/>
  <c r="K18" i="162"/>
  <c r="B6" i="162"/>
  <c r="G3" i="162"/>
  <c r="H3" i="162"/>
  <c r="I3" i="162"/>
  <c r="J3" i="162"/>
  <c r="K3" i="162"/>
  <c r="F3" i="162"/>
  <c r="A1" i="162"/>
  <c r="A6" i="162"/>
  <c r="A15" i="162" s="1"/>
  <c r="B5" i="162"/>
  <c r="K2" i="162"/>
  <c r="J2" i="162"/>
  <c r="I2" i="162"/>
  <c r="H2" i="162"/>
  <c r="G2" i="162"/>
  <c r="F2" i="162"/>
  <c r="C5" i="161"/>
  <c r="D5" i="161"/>
  <c r="E5" i="161"/>
  <c r="F5" i="161"/>
  <c r="G5" i="161"/>
  <c r="H5" i="161"/>
  <c r="I5" i="161"/>
  <c r="J5" i="161"/>
  <c r="K5" i="161"/>
  <c r="B8" i="161"/>
  <c r="C8" i="161"/>
  <c r="D8" i="161"/>
  <c r="E8" i="161"/>
  <c r="F8" i="161"/>
  <c r="G8" i="161"/>
  <c r="H8" i="161"/>
  <c r="I8" i="161"/>
  <c r="J8" i="161"/>
  <c r="K8" i="161"/>
  <c r="B11" i="161"/>
  <c r="C11" i="161"/>
  <c r="D11" i="161"/>
  <c r="E11" i="161"/>
  <c r="F11" i="161"/>
  <c r="G11" i="161"/>
  <c r="H11" i="161"/>
  <c r="I11" i="161"/>
  <c r="J11" i="161"/>
  <c r="K11" i="161"/>
  <c r="B14" i="161"/>
  <c r="C14" i="161"/>
  <c r="D14" i="161"/>
  <c r="E14" i="161"/>
  <c r="F14" i="161"/>
  <c r="G14" i="161"/>
  <c r="H14" i="161"/>
  <c r="I14" i="161"/>
  <c r="J14" i="161"/>
  <c r="K14" i="161"/>
  <c r="B17" i="161"/>
  <c r="C17" i="161"/>
  <c r="D17" i="161"/>
  <c r="E17" i="161"/>
  <c r="F17" i="161"/>
  <c r="G17" i="161"/>
  <c r="H17" i="161"/>
  <c r="I17" i="161"/>
  <c r="J17" i="161"/>
  <c r="K17" i="161"/>
  <c r="C6" i="161"/>
  <c r="D6" i="161"/>
  <c r="E6" i="161"/>
  <c r="F6" i="161"/>
  <c r="G6" i="161"/>
  <c r="H6" i="161"/>
  <c r="I6" i="161"/>
  <c r="J6" i="161"/>
  <c r="K6" i="161"/>
  <c r="B9" i="161"/>
  <c r="C9" i="161"/>
  <c r="D9" i="161"/>
  <c r="E9" i="161"/>
  <c r="F9" i="161"/>
  <c r="G9" i="161"/>
  <c r="H9" i="161"/>
  <c r="I9" i="161"/>
  <c r="J9" i="161"/>
  <c r="K9" i="161"/>
  <c r="B12" i="161"/>
  <c r="C12" i="161"/>
  <c r="D12" i="161"/>
  <c r="E12" i="161"/>
  <c r="F12" i="161"/>
  <c r="G12" i="161"/>
  <c r="H12" i="161"/>
  <c r="I12" i="161"/>
  <c r="J12" i="161"/>
  <c r="K12" i="161"/>
  <c r="B15" i="161"/>
  <c r="C15" i="161"/>
  <c r="D15" i="161"/>
  <c r="E15" i="161"/>
  <c r="F15" i="161"/>
  <c r="G15" i="161"/>
  <c r="H15" i="161"/>
  <c r="I15" i="161"/>
  <c r="J15" i="161"/>
  <c r="K15" i="161"/>
  <c r="B18" i="161"/>
  <c r="C18" i="161"/>
  <c r="D18" i="161"/>
  <c r="E18" i="161"/>
  <c r="F18" i="161"/>
  <c r="G18" i="161"/>
  <c r="H18" i="161"/>
  <c r="I18" i="161"/>
  <c r="J18" i="161"/>
  <c r="K18" i="161"/>
  <c r="B6" i="161"/>
  <c r="G3" i="161"/>
  <c r="H3" i="161"/>
  <c r="I3" i="161"/>
  <c r="J3" i="161"/>
  <c r="K3" i="161"/>
  <c r="F3" i="161"/>
  <c r="A1" i="161"/>
  <c r="A6" i="161"/>
  <c r="A18" i="161" s="1"/>
  <c r="B5" i="161"/>
  <c r="K2" i="161"/>
  <c r="J2" i="161"/>
  <c r="I2" i="161"/>
  <c r="H2" i="161"/>
  <c r="G2" i="161"/>
  <c r="F2" i="161"/>
  <c r="C5" i="160"/>
  <c r="D5" i="160"/>
  <c r="E5" i="160"/>
  <c r="F5" i="160"/>
  <c r="G5" i="160"/>
  <c r="H5" i="160"/>
  <c r="I5" i="160"/>
  <c r="J5" i="160"/>
  <c r="K5" i="160"/>
  <c r="B8" i="160"/>
  <c r="C8" i="160"/>
  <c r="D8" i="160"/>
  <c r="E8" i="160"/>
  <c r="F8" i="160"/>
  <c r="G8" i="160"/>
  <c r="H8" i="160"/>
  <c r="I8" i="160"/>
  <c r="J8" i="160"/>
  <c r="K8" i="160"/>
  <c r="B11" i="160"/>
  <c r="C11" i="160"/>
  <c r="D11" i="160"/>
  <c r="E11" i="160"/>
  <c r="F11" i="160"/>
  <c r="G11" i="160"/>
  <c r="H11" i="160"/>
  <c r="I11" i="160"/>
  <c r="J11" i="160"/>
  <c r="K11" i="160"/>
  <c r="B14" i="160"/>
  <c r="C14" i="160"/>
  <c r="D14" i="160"/>
  <c r="E14" i="160"/>
  <c r="F14" i="160"/>
  <c r="G14" i="160"/>
  <c r="H14" i="160"/>
  <c r="I14" i="160"/>
  <c r="J14" i="160"/>
  <c r="K14" i="160"/>
  <c r="B17" i="160"/>
  <c r="C17" i="160"/>
  <c r="D17" i="160"/>
  <c r="E17" i="160"/>
  <c r="F17" i="160"/>
  <c r="G17" i="160"/>
  <c r="H17" i="160"/>
  <c r="I17" i="160"/>
  <c r="J17" i="160"/>
  <c r="K17" i="160"/>
  <c r="C6" i="160"/>
  <c r="D6" i="160"/>
  <c r="E6" i="160"/>
  <c r="F6" i="160"/>
  <c r="G6" i="160"/>
  <c r="H6" i="160"/>
  <c r="I6" i="160"/>
  <c r="J6" i="160"/>
  <c r="K6" i="160"/>
  <c r="B9" i="160"/>
  <c r="C9" i="160"/>
  <c r="D9" i="160"/>
  <c r="E9" i="160"/>
  <c r="F9" i="160"/>
  <c r="G9" i="160"/>
  <c r="H9" i="160"/>
  <c r="I9" i="160"/>
  <c r="J9" i="160"/>
  <c r="K9" i="160"/>
  <c r="B12" i="160"/>
  <c r="C12" i="160"/>
  <c r="D12" i="160"/>
  <c r="E12" i="160"/>
  <c r="F12" i="160"/>
  <c r="G12" i="160"/>
  <c r="H12" i="160"/>
  <c r="I12" i="160"/>
  <c r="J12" i="160"/>
  <c r="K12" i="160"/>
  <c r="B15" i="160"/>
  <c r="C15" i="160"/>
  <c r="D15" i="160"/>
  <c r="E15" i="160"/>
  <c r="F15" i="160"/>
  <c r="G15" i="160"/>
  <c r="H15" i="160"/>
  <c r="I15" i="160"/>
  <c r="J15" i="160"/>
  <c r="K15" i="160"/>
  <c r="B18" i="160"/>
  <c r="C18" i="160"/>
  <c r="D18" i="160"/>
  <c r="E18" i="160"/>
  <c r="F18" i="160"/>
  <c r="G18" i="160"/>
  <c r="H18" i="160"/>
  <c r="I18" i="160"/>
  <c r="J18" i="160"/>
  <c r="K18" i="160"/>
  <c r="B6" i="160"/>
  <c r="G3" i="160"/>
  <c r="H3" i="160"/>
  <c r="I3" i="160"/>
  <c r="J3" i="160"/>
  <c r="K3" i="160"/>
  <c r="F3" i="160"/>
  <c r="A1" i="160"/>
  <c r="A6" i="160"/>
  <c r="A15" i="160" s="1"/>
  <c r="B5" i="160"/>
  <c r="K2" i="160"/>
  <c r="J2" i="160"/>
  <c r="I2" i="160"/>
  <c r="H2" i="160"/>
  <c r="G2" i="160"/>
  <c r="F2" i="160"/>
  <c r="C5" i="159"/>
  <c r="D5" i="159"/>
  <c r="E5" i="159"/>
  <c r="F5" i="159"/>
  <c r="G5" i="159"/>
  <c r="H5" i="159"/>
  <c r="I5" i="159"/>
  <c r="J5" i="159"/>
  <c r="K5" i="159"/>
  <c r="B8" i="159"/>
  <c r="C8" i="159"/>
  <c r="D8" i="159"/>
  <c r="E8" i="159"/>
  <c r="F8" i="159"/>
  <c r="G8" i="159"/>
  <c r="H8" i="159"/>
  <c r="I8" i="159"/>
  <c r="J8" i="159"/>
  <c r="K8" i="159"/>
  <c r="B11" i="159"/>
  <c r="C11" i="159"/>
  <c r="D11" i="159"/>
  <c r="E11" i="159"/>
  <c r="F11" i="159"/>
  <c r="G11" i="159"/>
  <c r="H11" i="159"/>
  <c r="I11" i="159"/>
  <c r="J11" i="159"/>
  <c r="K11" i="159"/>
  <c r="B14" i="159"/>
  <c r="C14" i="159"/>
  <c r="D14" i="159"/>
  <c r="E14" i="159"/>
  <c r="F14" i="159"/>
  <c r="G14" i="159"/>
  <c r="H14" i="159"/>
  <c r="I14" i="159"/>
  <c r="J14" i="159"/>
  <c r="K14" i="159"/>
  <c r="B17" i="159"/>
  <c r="C17" i="159"/>
  <c r="D17" i="159"/>
  <c r="E17" i="159"/>
  <c r="F17" i="159"/>
  <c r="G17" i="159"/>
  <c r="H17" i="159"/>
  <c r="I17" i="159"/>
  <c r="J17" i="159"/>
  <c r="K17" i="159"/>
  <c r="C6" i="159"/>
  <c r="D6" i="159"/>
  <c r="E6" i="159"/>
  <c r="F6" i="159"/>
  <c r="G6" i="159"/>
  <c r="H6" i="159"/>
  <c r="I6" i="159"/>
  <c r="J6" i="159"/>
  <c r="K6" i="159"/>
  <c r="B9" i="159"/>
  <c r="C9" i="159"/>
  <c r="D9" i="159"/>
  <c r="E9" i="159"/>
  <c r="F9" i="159"/>
  <c r="G9" i="159"/>
  <c r="H9" i="159"/>
  <c r="I9" i="159"/>
  <c r="J9" i="159"/>
  <c r="K9" i="159"/>
  <c r="B12" i="159"/>
  <c r="C12" i="159"/>
  <c r="D12" i="159"/>
  <c r="E12" i="159"/>
  <c r="F12" i="159"/>
  <c r="G12" i="159"/>
  <c r="H12" i="159"/>
  <c r="I12" i="159"/>
  <c r="J12" i="159"/>
  <c r="K12" i="159"/>
  <c r="B15" i="159"/>
  <c r="C15" i="159"/>
  <c r="D15" i="159"/>
  <c r="E15" i="159"/>
  <c r="F15" i="159"/>
  <c r="G15" i="159"/>
  <c r="H15" i="159"/>
  <c r="I15" i="159"/>
  <c r="J15" i="159"/>
  <c r="K15" i="159"/>
  <c r="B18" i="159"/>
  <c r="C18" i="159"/>
  <c r="D18" i="159"/>
  <c r="E18" i="159"/>
  <c r="F18" i="159"/>
  <c r="G18" i="159"/>
  <c r="H18" i="159"/>
  <c r="I18" i="159"/>
  <c r="J18" i="159"/>
  <c r="K18" i="159"/>
  <c r="B6" i="159"/>
  <c r="G3" i="159"/>
  <c r="H3" i="159"/>
  <c r="I3" i="159"/>
  <c r="J3" i="159"/>
  <c r="K3" i="159"/>
  <c r="F3" i="159"/>
  <c r="A1" i="159"/>
  <c r="A6" i="159"/>
  <c r="A15" i="159" s="1"/>
  <c r="B5" i="159"/>
  <c r="K2" i="159"/>
  <c r="J2" i="159"/>
  <c r="I2" i="159"/>
  <c r="H2" i="159"/>
  <c r="G2" i="159"/>
  <c r="F2" i="159"/>
  <c r="C5" i="158"/>
  <c r="D5" i="158"/>
  <c r="E5" i="158"/>
  <c r="F5" i="158"/>
  <c r="G5" i="158"/>
  <c r="H5" i="158"/>
  <c r="I5" i="158"/>
  <c r="J5" i="158"/>
  <c r="K5" i="158"/>
  <c r="B8" i="158"/>
  <c r="C8" i="158"/>
  <c r="D8" i="158"/>
  <c r="E8" i="158"/>
  <c r="F8" i="158"/>
  <c r="G8" i="158"/>
  <c r="H8" i="158"/>
  <c r="I8" i="158"/>
  <c r="J8" i="158"/>
  <c r="K8" i="158"/>
  <c r="B11" i="158"/>
  <c r="C11" i="158"/>
  <c r="D11" i="158"/>
  <c r="E11" i="158"/>
  <c r="F11" i="158"/>
  <c r="G11" i="158"/>
  <c r="H11" i="158"/>
  <c r="I11" i="158"/>
  <c r="J11" i="158"/>
  <c r="K11" i="158"/>
  <c r="B14" i="158"/>
  <c r="C14" i="158"/>
  <c r="D14" i="158"/>
  <c r="E14" i="158"/>
  <c r="F14" i="158"/>
  <c r="G14" i="158"/>
  <c r="H14" i="158"/>
  <c r="I14" i="158"/>
  <c r="J14" i="158"/>
  <c r="K14" i="158"/>
  <c r="B17" i="158"/>
  <c r="C17" i="158"/>
  <c r="D17" i="158"/>
  <c r="E17" i="158"/>
  <c r="F17" i="158"/>
  <c r="G17" i="158"/>
  <c r="H17" i="158"/>
  <c r="I17" i="158"/>
  <c r="J17" i="158"/>
  <c r="K17" i="158"/>
  <c r="C6" i="158"/>
  <c r="D6" i="158"/>
  <c r="E6" i="158"/>
  <c r="F6" i="158"/>
  <c r="G6" i="158"/>
  <c r="H6" i="158"/>
  <c r="I6" i="158"/>
  <c r="J6" i="158"/>
  <c r="K6" i="158"/>
  <c r="B9" i="158"/>
  <c r="C9" i="158"/>
  <c r="D9" i="158"/>
  <c r="E9" i="158"/>
  <c r="F9" i="158"/>
  <c r="G9" i="158"/>
  <c r="H9" i="158"/>
  <c r="I9" i="158"/>
  <c r="J9" i="158"/>
  <c r="K9" i="158"/>
  <c r="B12" i="158"/>
  <c r="C12" i="158"/>
  <c r="D12" i="158"/>
  <c r="E12" i="158"/>
  <c r="F12" i="158"/>
  <c r="G12" i="158"/>
  <c r="H12" i="158"/>
  <c r="I12" i="158"/>
  <c r="J12" i="158"/>
  <c r="K12" i="158"/>
  <c r="B15" i="158"/>
  <c r="C15" i="158"/>
  <c r="D15" i="158"/>
  <c r="E15" i="158"/>
  <c r="F15" i="158"/>
  <c r="G15" i="158"/>
  <c r="H15" i="158"/>
  <c r="I15" i="158"/>
  <c r="J15" i="158"/>
  <c r="K15" i="158"/>
  <c r="B18" i="158"/>
  <c r="C18" i="158"/>
  <c r="D18" i="158"/>
  <c r="E18" i="158"/>
  <c r="F18" i="158"/>
  <c r="G18" i="158"/>
  <c r="H18" i="158"/>
  <c r="I18" i="158"/>
  <c r="J18" i="158"/>
  <c r="K18" i="158"/>
  <c r="B6" i="158"/>
  <c r="G3" i="158"/>
  <c r="H3" i="158"/>
  <c r="I3" i="158"/>
  <c r="J3" i="158"/>
  <c r="K3" i="158"/>
  <c r="F3" i="158"/>
  <c r="A1" i="158"/>
  <c r="A6" i="158"/>
  <c r="A18" i="158" s="1"/>
  <c r="B5" i="158"/>
  <c r="K2" i="158"/>
  <c r="J2" i="158"/>
  <c r="I2" i="158"/>
  <c r="H2" i="158"/>
  <c r="G2" i="158"/>
  <c r="F2" i="158"/>
  <c r="F17" i="156"/>
  <c r="G17" i="156"/>
  <c r="H17" i="156"/>
  <c r="I17" i="156"/>
  <c r="J17" i="156"/>
  <c r="K17" i="156"/>
  <c r="F18" i="156"/>
  <c r="G18" i="156"/>
  <c r="H18" i="156"/>
  <c r="I18" i="156"/>
  <c r="J18" i="156"/>
  <c r="K18" i="156"/>
  <c r="C5" i="156"/>
  <c r="D5" i="156"/>
  <c r="E5" i="156"/>
  <c r="F5" i="156"/>
  <c r="G5" i="156"/>
  <c r="H5" i="156"/>
  <c r="I5" i="156"/>
  <c r="J5" i="156"/>
  <c r="K5" i="156"/>
  <c r="B8" i="156"/>
  <c r="C8" i="156"/>
  <c r="D8" i="156"/>
  <c r="E8" i="156"/>
  <c r="F8" i="156"/>
  <c r="G8" i="156"/>
  <c r="H8" i="156"/>
  <c r="I8" i="156"/>
  <c r="J8" i="156"/>
  <c r="K8" i="156"/>
  <c r="B11" i="156"/>
  <c r="C11" i="156"/>
  <c r="D11" i="156"/>
  <c r="E11" i="156"/>
  <c r="F11" i="156"/>
  <c r="G11" i="156"/>
  <c r="H11" i="156"/>
  <c r="I11" i="156"/>
  <c r="J11" i="156"/>
  <c r="K11" i="156"/>
  <c r="B14" i="156"/>
  <c r="C14" i="156"/>
  <c r="D14" i="156"/>
  <c r="E14" i="156"/>
  <c r="F14" i="156"/>
  <c r="G14" i="156"/>
  <c r="H14" i="156"/>
  <c r="I14" i="156"/>
  <c r="J14" i="156"/>
  <c r="K14" i="156"/>
  <c r="B17" i="156"/>
  <c r="C17" i="156"/>
  <c r="D17" i="156"/>
  <c r="E17" i="156"/>
  <c r="C6" i="156"/>
  <c r="D6" i="156"/>
  <c r="E6" i="156"/>
  <c r="F6" i="156"/>
  <c r="G6" i="156"/>
  <c r="H6" i="156"/>
  <c r="I6" i="156"/>
  <c r="J6" i="156"/>
  <c r="K6" i="156"/>
  <c r="B9" i="156"/>
  <c r="C9" i="156"/>
  <c r="D9" i="156"/>
  <c r="E9" i="156"/>
  <c r="F9" i="156"/>
  <c r="G9" i="156"/>
  <c r="H9" i="156"/>
  <c r="I9" i="156"/>
  <c r="J9" i="156"/>
  <c r="K9" i="156"/>
  <c r="B12" i="156"/>
  <c r="C12" i="156"/>
  <c r="D12" i="156"/>
  <c r="E12" i="156"/>
  <c r="F12" i="156"/>
  <c r="G12" i="156"/>
  <c r="H12" i="156"/>
  <c r="I12" i="156"/>
  <c r="J12" i="156"/>
  <c r="K12" i="156"/>
  <c r="B15" i="156"/>
  <c r="C15" i="156"/>
  <c r="D15" i="156"/>
  <c r="E15" i="156"/>
  <c r="F15" i="156"/>
  <c r="G15" i="156"/>
  <c r="H15" i="156"/>
  <c r="I15" i="156"/>
  <c r="J15" i="156"/>
  <c r="K15" i="156"/>
  <c r="B18" i="156"/>
  <c r="C18" i="156"/>
  <c r="D18" i="156"/>
  <c r="E18" i="156"/>
  <c r="B6" i="156"/>
  <c r="G3" i="156"/>
  <c r="H3" i="156"/>
  <c r="I3" i="156"/>
  <c r="J3" i="156"/>
  <c r="K3" i="156"/>
  <c r="F3" i="156"/>
  <c r="A1" i="156"/>
  <c r="A6" i="156"/>
  <c r="A15" i="156" s="1"/>
  <c r="B5" i="156"/>
  <c r="K2" i="156"/>
  <c r="J2" i="156"/>
  <c r="I2" i="156"/>
  <c r="H2" i="156"/>
  <c r="G2" i="156"/>
  <c r="F2" i="156"/>
  <c r="B8" i="155"/>
  <c r="C8" i="155"/>
  <c r="D8" i="155"/>
  <c r="E8" i="155"/>
  <c r="F8" i="155"/>
  <c r="G8" i="155"/>
  <c r="H8" i="155"/>
  <c r="I8" i="155"/>
  <c r="J8" i="155"/>
  <c r="K8" i="155"/>
  <c r="B11" i="155"/>
  <c r="C11" i="155"/>
  <c r="D11" i="155"/>
  <c r="E11" i="155"/>
  <c r="F11" i="155"/>
  <c r="G11" i="155"/>
  <c r="H11" i="155"/>
  <c r="I11" i="155"/>
  <c r="J11" i="155"/>
  <c r="K11" i="155"/>
  <c r="B14" i="155"/>
  <c r="C14" i="155"/>
  <c r="D14" i="155"/>
  <c r="E14" i="155"/>
  <c r="F14" i="155"/>
  <c r="G14" i="155"/>
  <c r="H14" i="155"/>
  <c r="I14" i="155"/>
  <c r="J14" i="155"/>
  <c r="K14" i="155"/>
  <c r="B17" i="155"/>
  <c r="C17" i="155"/>
  <c r="D17" i="155"/>
  <c r="E17" i="155"/>
  <c r="F17" i="155"/>
  <c r="G17" i="155"/>
  <c r="H17" i="155"/>
  <c r="I17" i="155"/>
  <c r="J17" i="155"/>
  <c r="K17" i="155"/>
  <c r="B9" i="155"/>
  <c r="C9" i="155"/>
  <c r="D9" i="155"/>
  <c r="E9" i="155"/>
  <c r="F9" i="155"/>
  <c r="G9" i="155"/>
  <c r="H9" i="155"/>
  <c r="I9" i="155"/>
  <c r="J9" i="155"/>
  <c r="K9" i="155"/>
  <c r="B12" i="155"/>
  <c r="C12" i="155"/>
  <c r="D12" i="155"/>
  <c r="E12" i="155"/>
  <c r="F12" i="155"/>
  <c r="G12" i="155"/>
  <c r="H12" i="155"/>
  <c r="I12" i="155"/>
  <c r="J12" i="155"/>
  <c r="K12" i="155"/>
  <c r="B15" i="155"/>
  <c r="C15" i="155"/>
  <c r="D15" i="155"/>
  <c r="E15" i="155"/>
  <c r="F15" i="155"/>
  <c r="G15" i="155"/>
  <c r="H15" i="155"/>
  <c r="I15" i="155"/>
  <c r="J15" i="155"/>
  <c r="K15" i="155"/>
  <c r="B18" i="155"/>
  <c r="C18" i="155"/>
  <c r="D18" i="155"/>
  <c r="E18" i="155"/>
  <c r="F18" i="155"/>
  <c r="G18" i="155"/>
  <c r="H18" i="155"/>
  <c r="I18" i="155"/>
  <c r="J18" i="155"/>
  <c r="K18" i="155"/>
  <c r="C5" i="155"/>
  <c r="D5" i="155"/>
  <c r="E5" i="155"/>
  <c r="F5" i="155"/>
  <c r="G5" i="155"/>
  <c r="H5" i="155"/>
  <c r="I5" i="155"/>
  <c r="J5" i="155"/>
  <c r="K5" i="155"/>
  <c r="C6" i="155"/>
  <c r="D6" i="155"/>
  <c r="E6" i="155"/>
  <c r="F6" i="155"/>
  <c r="G6" i="155"/>
  <c r="H6" i="155"/>
  <c r="I6" i="155"/>
  <c r="J6" i="155"/>
  <c r="K6" i="155"/>
  <c r="B6" i="155"/>
  <c r="G3" i="155"/>
  <c r="H3" i="155"/>
  <c r="I3" i="155"/>
  <c r="J3" i="155"/>
  <c r="K3" i="155"/>
  <c r="F3" i="155"/>
  <c r="A1" i="155"/>
  <c r="A6" i="155"/>
  <c r="A15" i="155" s="1"/>
  <c r="B5" i="155"/>
  <c r="K2" i="155"/>
  <c r="J2" i="155"/>
  <c r="I2" i="155"/>
  <c r="H2" i="155"/>
  <c r="G2" i="155"/>
  <c r="F2" i="155"/>
  <c r="K17" i="154"/>
  <c r="K18" i="154"/>
  <c r="B17" i="154"/>
  <c r="C17" i="154"/>
  <c r="D17" i="154"/>
  <c r="E17" i="154"/>
  <c r="F17" i="154"/>
  <c r="G17" i="154"/>
  <c r="H17" i="154"/>
  <c r="I17" i="154"/>
  <c r="J17" i="154"/>
  <c r="B18" i="154"/>
  <c r="C18" i="154"/>
  <c r="D18" i="154"/>
  <c r="E18" i="154"/>
  <c r="F18" i="154"/>
  <c r="G18" i="154"/>
  <c r="H18" i="154"/>
  <c r="I18" i="154"/>
  <c r="J18" i="154"/>
  <c r="B14" i="154"/>
  <c r="C14" i="154"/>
  <c r="D14" i="154"/>
  <c r="E14" i="154"/>
  <c r="F14" i="154"/>
  <c r="G14" i="154"/>
  <c r="H14" i="154"/>
  <c r="I14" i="154"/>
  <c r="J14" i="154"/>
  <c r="K14" i="154"/>
  <c r="B15" i="154"/>
  <c r="C15" i="154"/>
  <c r="D15" i="154"/>
  <c r="E15" i="154"/>
  <c r="F15" i="154"/>
  <c r="G15" i="154"/>
  <c r="H15" i="154"/>
  <c r="I15" i="154"/>
  <c r="J15" i="154"/>
  <c r="K15" i="154"/>
  <c r="B8" i="154"/>
  <c r="C8" i="154"/>
  <c r="D8" i="154"/>
  <c r="E8" i="154"/>
  <c r="F8" i="154"/>
  <c r="G8" i="154"/>
  <c r="H8" i="154"/>
  <c r="I8" i="154"/>
  <c r="J8" i="154"/>
  <c r="K8" i="154"/>
  <c r="B11" i="154"/>
  <c r="C11" i="154"/>
  <c r="D11" i="154"/>
  <c r="E11" i="154"/>
  <c r="F11" i="154"/>
  <c r="G11" i="154"/>
  <c r="H11" i="154"/>
  <c r="I11" i="154"/>
  <c r="J11" i="154"/>
  <c r="K11" i="154"/>
  <c r="B9" i="154"/>
  <c r="C9" i="154"/>
  <c r="D9" i="154"/>
  <c r="E9" i="154"/>
  <c r="F9" i="154"/>
  <c r="G9" i="154"/>
  <c r="H9" i="154"/>
  <c r="I9" i="154"/>
  <c r="J9" i="154"/>
  <c r="K9" i="154"/>
  <c r="B12" i="154"/>
  <c r="C12" i="154"/>
  <c r="D12" i="154"/>
  <c r="E12" i="154"/>
  <c r="F12" i="154"/>
  <c r="G12" i="154"/>
  <c r="H12" i="154"/>
  <c r="I12" i="154"/>
  <c r="J12" i="154"/>
  <c r="K12" i="154"/>
  <c r="C5" i="154"/>
  <c r="D5" i="154"/>
  <c r="E5" i="154"/>
  <c r="F5" i="154"/>
  <c r="G5" i="154"/>
  <c r="H5" i="154"/>
  <c r="I5" i="154"/>
  <c r="J5" i="154"/>
  <c r="K5" i="154"/>
  <c r="C6" i="154"/>
  <c r="D6" i="154"/>
  <c r="E6" i="154"/>
  <c r="F6" i="154"/>
  <c r="G6" i="154"/>
  <c r="H6" i="154"/>
  <c r="I6" i="154"/>
  <c r="J6" i="154"/>
  <c r="K6" i="154"/>
  <c r="G3" i="154"/>
  <c r="H3" i="154"/>
  <c r="I3" i="154"/>
  <c r="J3" i="154"/>
  <c r="F3" i="154"/>
  <c r="A1" i="154"/>
  <c r="A6" i="154"/>
  <c r="A18" i="154" s="1"/>
  <c r="B5" i="154"/>
  <c r="K2" i="154"/>
  <c r="J2" i="154"/>
  <c r="I2" i="154"/>
  <c r="H2" i="154"/>
  <c r="G2" i="154"/>
  <c r="F2" i="154"/>
  <c r="C18" i="153"/>
  <c r="D18" i="153"/>
  <c r="E18" i="153"/>
  <c r="F18" i="153"/>
  <c r="G18" i="153"/>
  <c r="H18" i="153"/>
  <c r="I18" i="153"/>
  <c r="J18" i="153"/>
  <c r="K18" i="153"/>
  <c r="B18" i="153"/>
  <c r="C15" i="153"/>
  <c r="D15" i="153"/>
  <c r="E15" i="153"/>
  <c r="F15" i="153"/>
  <c r="G15" i="153"/>
  <c r="H15" i="153"/>
  <c r="I15" i="153"/>
  <c r="J15" i="153"/>
  <c r="K15" i="153"/>
  <c r="B15" i="153"/>
  <c r="C12" i="153"/>
  <c r="D12" i="153"/>
  <c r="E12" i="153"/>
  <c r="F12" i="153"/>
  <c r="G12" i="153"/>
  <c r="H12" i="153"/>
  <c r="I12" i="153"/>
  <c r="J12" i="153"/>
  <c r="K12" i="153"/>
  <c r="B12" i="153"/>
  <c r="C9" i="153"/>
  <c r="D9" i="153"/>
  <c r="E9" i="153"/>
  <c r="F9" i="153"/>
  <c r="G9" i="153"/>
  <c r="H9" i="153"/>
  <c r="I9" i="153"/>
  <c r="J9" i="153"/>
  <c r="K9" i="153"/>
  <c r="B9" i="153"/>
  <c r="C6" i="153"/>
  <c r="D6" i="153"/>
  <c r="E6" i="153"/>
  <c r="F6" i="153"/>
  <c r="G6" i="153"/>
  <c r="H6" i="153"/>
  <c r="I6" i="153"/>
  <c r="J6" i="153"/>
  <c r="K6" i="153"/>
  <c r="B6" i="153"/>
  <c r="G3" i="153"/>
  <c r="H3" i="153"/>
  <c r="I3" i="153"/>
  <c r="J3" i="153"/>
  <c r="K3" i="153"/>
  <c r="F3" i="153"/>
  <c r="A1" i="153"/>
  <c r="K17" i="153"/>
  <c r="J17" i="153"/>
  <c r="I17" i="153"/>
  <c r="H17" i="153"/>
  <c r="G17" i="153"/>
  <c r="F17" i="153"/>
  <c r="E17" i="153"/>
  <c r="D17" i="153"/>
  <c r="C17" i="153"/>
  <c r="B17" i="153"/>
  <c r="K14" i="153"/>
  <c r="J14" i="153"/>
  <c r="I14" i="153"/>
  <c r="H14" i="153"/>
  <c r="G14" i="153"/>
  <c r="F14" i="153"/>
  <c r="E14" i="153"/>
  <c r="D14" i="153"/>
  <c r="C14" i="153"/>
  <c r="B14" i="153"/>
  <c r="K11" i="153"/>
  <c r="J11" i="153"/>
  <c r="I11" i="153"/>
  <c r="H11" i="153"/>
  <c r="G11" i="153"/>
  <c r="F11" i="153"/>
  <c r="E11" i="153"/>
  <c r="D11" i="153"/>
  <c r="C11" i="153"/>
  <c r="B11" i="153"/>
  <c r="K8" i="153"/>
  <c r="J8" i="153"/>
  <c r="I8" i="153"/>
  <c r="H8" i="153"/>
  <c r="G8" i="153"/>
  <c r="F8" i="153"/>
  <c r="E8" i="153"/>
  <c r="D8" i="153"/>
  <c r="C8" i="153"/>
  <c r="B8" i="153"/>
  <c r="A6" i="153"/>
  <c r="A18" i="153" s="1"/>
  <c r="K5" i="153"/>
  <c r="J5" i="153"/>
  <c r="I5" i="153"/>
  <c r="H5" i="153"/>
  <c r="G5" i="153"/>
  <c r="F5" i="153"/>
  <c r="E5" i="153"/>
  <c r="D5" i="153"/>
  <c r="C5" i="153"/>
  <c r="B5" i="153"/>
  <c r="K2" i="153"/>
  <c r="J2" i="153"/>
  <c r="I2" i="153"/>
  <c r="H2" i="153"/>
  <c r="G2" i="153"/>
  <c r="F2" i="153"/>
  <c r="A9" i="173" l="1"/>
  <c r="A12" i="173"/>
  <c r="A9" i="154"/>
  <c r="A9" i="172"/>
  <c r="A12" i="172"/>
  <c r="A9" i="180"/>
  <c r="A12" i="180"/>
  <c r="A18" i="180"/>
  <c r="A9" i="160"/>
  <c r="A9" i="179"/>
  <c r="A12" i="179"/>
  <c r="A18" i="179"/>
  <c r="A9" i="174"/>
  <c r="A15" i="175"/>
  <c r="A15" i="154"/>
  <c r="A15" i="161"/>
  <c r="A9" i="178"/>
  <c r="A15" i="158"/>
  <c r="A9" i="162"/>
  <c r="A15" i="172"/>
  <c r="A9" i="155"/>
  <c r="A9" i="167"/>
  <c r="A12" i="154"/>
  <c r="A12" i="178"/>
  <c r="A18" i="178"/>
  <c r="A12" i="175"/>
  <c r="A9" i="175"/>
  <c r="A12" i="174"/>
  <c r="A18" i="174"/>
  <c r="A18" i="173"/>
  <c r="A12" i="168"/>
  <c r="A9" i="168"/>
  <c r="A18" i="168"/>
  <c r="A12" i="167"/>
  <c r="A18" i="167"/>
  <c r="A12" i="162"/>
  <c r="A18" i="162"/>
  <c r="A12" i="161"/>
  <c r="A9" i="161"/>
  <c r="A12" i="160"/>
  <c r="A18" i="160"/>
  <c r="A12" i="159"/>
  <c r="A9" i="159"/>
  <c r="A18" i="159"/>
  <c r="A12" i="158"/>
  <c r="A9" i="158"/>
  <c r="A12" i="156"/>
  <c r="A9" i="156"/>
  <c r="A18" i="156"/>
  <c r="A12" i="155"/>
  <c r="A18" i="155"/>
  <c r="A15" i="153"/>
  <c r="A12" i="153"/>
  <c r="A9" i="153"/>
  <c r="C18" i="151"/>
  <c r="D18" i="151"/>
  <c r="E18" i="151"/>
  <c r="F18" i="151"/>
  <c r="G18" i="151"/>
  <c r="H18" i="151"/>
  <c r="I18" i="151"/>
  <c r="J18" i="151"/>
  <c r="K18" i="151"/>
  <c r="B18" i="151"/>
  <c r="C15" i="151"/>
  <c r="D15" i="151"/>
  <c r="E15" i="151"/>
  <c r="F15" i="151"/>
  <c r="G15" i="151"/>
  <c r="H15" i="151"/>
  <c r="I15" i="151"/>
  <c r="J15" i="151"/>
  <c r="K15" i="151"/>
  <c r="B15" i="151"/>
  <c r="F12" i="151"/>
  <c r="G12" i="151"/>
  <c r="H12" i="151"/>
  <c r="I12" i="151"/>
  <c r="J12" i="151"/>
  <c r="K12" i="151"/>
  <c r="C12" i="151"/>
  <c r="D12" i="151"/>
  <c r="E12" i="151"/>
  <c r="B12" i="151"/>
  <c r="C9" i="151"/>
  <c r="D9" i="151"/>
  <c r="E9" i="151"/>
  <c r="F9" i="151"/>
  <c r="G9" i="151"/>
  <c r="H9" i="151"/>
  <c r="I9" i="151"/>
  <c r="J9" i="151"/>
  <c r="K9" i="151"/>
  <c r="B9" i="151"/>
  <c r="E6" i="151"/>
  <c r="F6" i="151"/>
  <c r="G6" i="151"/>
  <c r="H6" i="151"/>
  <c r="I6" i="151"/>
  <c r="J6" i="151"/>
  <c r="K6" i="151"/>
  <c r="D6" i="151"/>
  <c r="C6" i="151"/>
  <c r="B6" i="151"/>
  <c r="G3" i="151"/>
  <c r="H3" i="151"/>
  <c r="I3" i="151"/>
  <c r="J3" i="151"/>
  <c r="K3" i="151"/>
  <c r="F3" i="151"/>
  <c r="A1" i="151"/>
  <c r="C14" i="151"/>
  <c r="D14" i="151"/>
  <c r="E14" i="151"/>
  <c r="F14" i="151"/>
  <c r="G14" i="151"/>
  <c r="H14" i="151"/>
  <c r="I14" i="151"/>
  <c r="J14" i="151"/>
  <c r="K14" i="151"/>
  <c r="B14" i="151"/>
  <c r="A6" i="151"/>
  <c r="A18" i="151" s="1"/>
  <c r="F2" i="151"/>
  <c r="G2" i="151"/>
  <c r="H2" i="151"/>
  <c r="I2" i="151"/>
  <c r="J2" i="151"/>
  <c r="K2" i="151"/>
  <c r="B5" i="151"/>
  <c r="C5" i="151"/>
  <c r="D5" i="151"/>
  <c r="E5" i="151"/>
  <c r="F5" i="151"/>
  <c r="G5" i="151"/>
  <c r="H5" i="151"/>
  <c r="I5" i="151"/>
  <c r="J5" i="151"/>
  <c r="K5" i="151"/>
  <c r="B8" i="151"/>
  <c r="C8" i="151"/>
  <c r="D8" i="151"/>
  <c r="E8" i="151"/>
  <c r="F8" i="151"/>
  <c r="G8" i="151"/>
  <c r="H8" i="151"/>
  <c r="I8" i="151"/>
  <c r="J8" i="151"/>
  <c r="K8" i="151"/>
  <c r="B11" i="151"/>
  <c r="C11" i="151"/>
  <c r="D11" i="151"/>
  <c r="E11" i="151"/>
  <c r="F11" i="151"/>
  <c r="G11" i="151"/>
  <c r="H11" i="151"/>
  <c r="I11" i="151"/>
  <c r="J11" i="151"/>
  <c r="K11" i="151"/>
  <c r="B17" i="151"/>
  <c r="C17" i="151"/>
  <c r="D17" i="151"/>
  <c r="E17" i="151"/>
  <c r="F17" i="151"/>
  <c r="G17" i="151"/>
  <c r="H17" i="151"/>
  <c r="I17" i="151"/>
  <c r="J17" i="151"/>
  <c r="K17" i="151"/>
  <c r="A9" i="151" l="1"/>
  <c r="A15" i="151"/>
  <c r="A12" i="151"/>
</calcChain>
</file>

<file path=xl/comments1.xml><?xml version="1.0" encoding="utf-8"?>
<comments xmlns="http://schemas.openxmlformats.org/spreadsheetml/2006/main">
  <authors>
    <author>しらね</author>
  </authors>
  <commentList>
    <comment ref="A74" authorId="0" shapeId="0">
      <text>
        <r>
          <rPr>
            <sz val="14"/>
            <color indexed="81"/>
            <rFont val="ＭＳ Ｐゴシック"/>
            <family val="3"/>
            <charset val="128"/>
          </rPr>
          <t>0-5歳児</t>
        </r>
      </text>
    </comment>
    <comment ref="A81" authorId="0" shapeId="0">
      <text>
        <r>
          <rPr>
            <sz val="14"/>
            <color indexed="81"/>
            <rFont val="ＭＳ Ｐゴシック"/>
            <family val="3"/>
            <charset val="128"/>
          </rPr>
          <t>6-11歳児</t>
        </r>
      </text>
    </comment>
    <comment ref="A88" authorId="0" shapeId="0">
      <text>
        <r>
          <rPr>
            <sz val="14"/>
            <color indexed="81"/>
            <rFont val="ＭＳ Ｐゴシック"/>
            <family val="3"/>
            <charset val="128"/>
          </rPr>
          <t>12-14歳</t>
        </r>
      </text>
    </comment>
  </commentList>
</comments>
</file>

<file path=xl/comments2.xml><?xml version="1.0" encoding="utf-8"?>
<comments xmlns="http://schemas.openxmlformats.org/spreadsheetml/2006/main">
  <authors>
    <author>しらね</author>
  </authors>
  <commentList>
    <comment ref="A74" authorId="0" shapeId="0">
      <text>
        <r>
          <rPr>
            <sz val="14"/>
            <color indexed="81"/>
            <rFont val="ＭＳ Ｐゴシック"/>
            <family val="3"/>
            <charset val="128"/>
          </rPr>
          <t>0-5歳児</t>
        </r>
      </text>
    </comment>
    <comment ref="A81" authorId="0" shapeId="0">
      <text>
        <r>
          <rPr>
            <sz val="14"/>
            <color indexed="81"/>
            <rFont val="ＭＳ Ｐゴシック"/>
            <family val="3"/>
            <charset val="128"/>
          </rPr>
          <t>6-11歳児</t>
        </r>
      </text>
    </comment>
    <comment ref="A88" authorId="0" shapeId="0">
      <text>
        <r>
          <rPr>
            <sz val="14"/>
            <color indexed="81"/>
            <rFont val="ＭＳ Ｐゴシック"/>
            <family val="3"/>
            <charset val="128"/>
          </rPr>
          <t>12-14歳</t>
        </r>
      </text>
    </comment>
  </commentList>
</comments>
</file>

<file path=xl/sharedStrings.xml><?xml version="1.0" encoding="utf-8"?>
<sst xmlns="http://schemas.openxmlformats.org/spreadsheetml/2006/main" count="5082" uniqueCount="335">
  <si>
    <t>令和元年</t>
  </si>
  <si>
    <t>平成27年</t>
  </si>
  <si>
    <t>平成28年</t>
  </si>
  <si>
    <t>平成29年</t>
  </si>
  <si>
    <t>平成30年</t>
  </si>
  <si>
    <t>【大田区】将来人口推計（2020年国勢調査基準）：年少人口(0-14歳)</t>
  </si>
  <si>
    <t>【大田区】将来人口推計（2020年国勢調査基準）：生産年齢人口(15-64歳)</t>
  </si>
  <si>
    <t>【大田区】将来人口推計（2020年国勢調査基準）：老年人口(65歳-)</t>
  </si>
  <si>
    <t>【大田区】将来人口推計（2020年国勢調査基準）：総人口</t>
  </si>
  <si>
    <t>【大田区】将来人口推計（2020年国勢調査基準）：年少人口比率</t>
  </si>
  <si>
    <t>【大田区】将来人口推計（2020年国勢調査基準）：生産年齢人口比率</t>
  </si>
  <si>
    <t>【大田区】将来人口推計（2020年国勢調査基準）：高齢化率</t>
  </si>
  <si>
    <t>【大田区】将来人口推計（2020年国勢調査基準）：後期高齢者人口(75歳-)</t>
  </si>
  <si>
    <t>【大田区】将来人口推計（2020年国勢調査基準）：未就学児相当(0-5歳)</t>
  </si>
  <si>
    <t>【大田区】将来人口推計（2020年国勢調査基準）：小学生相当(6-11歳)</t>
  </si>
  <si>
    <t>【大田区】将来人口推計（2020年国勢調査基準）：中学生相当(12-14歳)</t>
  </si>
  <si>
    <t>【大田区】将来人口推計（2020年国勢調査基準）：男性人口</t>
  </si>
  <si>
    <t>【大田区】将来人口推計（2020年国勢調査基準）：女性人口</t>
  </si>
  <si>
    <t>【大田区】将来人口推計（2020年国勢調査基準）：出生数</t>
  </si>
  <si>
    <t>【大田区】将来人口推計（2020年国勢調査基準）：死亡者数</t>
  </si>
  <si>
    <t>【大田区】将来人口推計（2020年国勢調査基準）：自然増減数</t>
  </si>
  <si>
    <t>【大田区】将来人口推計（2020年国勢調査基準）：社会増減数</t>
  </si>
  <si>
    <t>【大田区】将来人口推計（2020年国勢調査基準）：日本人</t>
  </si>
  <si>
    <t>【大田区】将来人口推計（2020年国勢調査基準）：外国人(国籍不詳含む)</t>
  </si>
  <si>
    <t>直近1年トレンド</t>
  </si>
  <si>
    <t>直近3年トレンド</t>
  </si>
  <si>
    <t>直近5年トレンド</t>
  </si>
  <si>
    <t>前回推計(2015):なし</t>
  </si>
  <si>
    <t>社人研推計(2015):なし</t>
  </si>
  <si>
    <t>実績</t>
    <rPh sb="0" eb="2">
      <t>ジッセキ</t>
    </rPh>
    <phoneticPr fontId="6"/>
  </si>
  <si>
    <t>（人）</t>
    <rPh sb="1" eb="2">
      <t>ニン</t>
    </rPh>
    <phoneticPr fontId="6"/>
  </si>
  <si>
    <t>（各年末：世帯）</t>
    <rPh sb="1" eb="2">
      <t>カク</t>
    </rPh>
    <rPh sb="2" eb="4">
      <t>ネンマツ</t>
    </rPh>
    <rPh sb="5" eb="7">
      <t>セタイ</t>
    </rPh>
    <phoneticPr fontId="6"/>
  </si>
  <si>
    <t>コロナ前：2016-17年平均</t>
  </si>
  <si>
    <t>国調ベース推計(2020国調)</t>
  </si>
  <si>
    <t>社人研推計(2015国調)</t>
  </si>
  <si>
    <t>大森地区</t>
  </si>
  <si>
    <t>調布地区</t>
  </si>
  <si>
    <t>蒲田地区</t>
  </si>
  <si>
    <t>大田区全域</t>
  </si>
  <si>
    <t>-</t>
    <phoneticPr fontId="6"/>
  </si>
  <si>
    <t>-</t>
    <phoneticPr fontId="6"/>
  </si>
  <si>
    <t>-</t>
    <phoneticPr fontId="6"/>
  </si>
  <si>
    <t>-</t>
    <phoneticPr fontId="6"/>
  </si>
  <si>
    <t>基準人口</t>
    <rPh sb="0" eb="2">
      <t>キジュン</t>
    </rPh>
    <rPh sb="2" eb="4">
      <t>ジンコウ</t>
    </rPh>
    <phoneticPr fontId="1"/>
  </si>
  <si>
    <t>：年少人口(0-14歳)_区全域</t>
    <rPh sb="1" eb="3">
      <t>ネンショウ</t>
    </rPh>
    <rPh sb="3" eb="5">
      <t>ジンコウ</t>
    </rPh>
    <rPh sb="10" eb="11">
      <t>サイ</t>
    </rPh>
    <rPh sb="13" eb="14">
      <t>ク</t>
    </rPh>
    <rPh sb="14" eb="16">
      <t>ゼンイキ</t>
    </rPh>
    <phoneticPr fontId="3"/>
  </si>
  <si>
    <t>直近1年トレンド</t>
    <rPh sb="0" eb="2">
      <t>チョッキン</t>
    </rPh>
    <rPh sb="3" eb="4">
      <t>ネン</t>
    </rPh>
    <phoneticPr fontId="3"/>
  </si>
  <si>
    <t>直近3年トレンド</t>
    <rPh sb="0" eb="2">
      <t>チョッキン</t>
    </rPh>
    <rPh sb="3" eb="4">
      <t>ネン</t>
    </rPh>
    <phoneticPr fontId="3"/>
  </si>
  <si>
    <t>直近5年トレンド</t>
    <rPh sb="0" eb="2">
      <t>チョッキン</t>
    </rPh>
    <rPh sb="3" eb="4">
      <t>ネン</t>
    </rPh>
    <phoneticPr fontId="3"/>
  </si>
  <si>
    <t>国調ベース推計(2020国調)</t>
    <rPh sb="0" eb="2">
      <t>コクチョウ</t>
    </rPh>
    <rPh sb="5" eb="7">
      <t>スイケイ</t>
    </rPh>
    <rPh sb="12" eb="14">
      <t>コクチョウ</t>
    </rPh>
    <phoneticPr fontId="1"/>
  </si>
  <si>
    <t>社人研推計(2015国調)</t>
    <rPh sb="0" eb="3">
      <t>シャジンケン</t>
    </rPh>
    <rPh sb="3" eb="5">
      <t>スイケイ</t>
    </rPh>
    <rPh sb="10" eb="12">
      <t>コクチョウ</t>
    </rPh>
    <phoneticPr fontId="1"/>
  </si>
  <si>
    <t>：生産年齢人口(15-64歳)_区全域</t>
    <rPh sb="1" eb="3">
      <t>セイサン</t>
    </rPh>
    <rPh sb="3" eb="5">
      <t>ネンレイ</t>
    </rPh>
    <rPh sb="5" eb="7">
      <t>ジンコウ</t>
    </rPh>
    <rPh sb="13" eb="14">
      <t>サイ</t>
    </rPh>
    <phoneticPr fontId="3"/>
  </si>
  <si>
    <t>：老年人口(65歳-)_区全域</t>
    <rPh sb="1" eb="3">
      <t>ロウネン</t>
    </rPh>
    <rPh sb="3" eb="5">
      <t>ジンコウ</t>
    </rPh>
    <rPh sb="8" eb="9">
      <t>サイ</t>
    </rPh>
    <phoneticPr fontId="3"/>
  </si>
  <si>
    <t>：総人口_区全域</t>
    <rPh sb="1" eb="4">
      <t>ソウジンコウ</t>
    </rPh>
    <phoneticPr fontId="3"/>
  </si>
  <si>
    <t>：年少人口比率_区全域</t>
    <rPh sb="1" eb="3">
      <t>ネンショウ</t>
    </rPh>
    <rPh sb="3" eb="5">
      <t>ジンコウ</t>
    </rPh>
    <rPh sb="5" eb="7">
      <t>ヒリツ</t>
    </rPh>
    <phoneticPr fontId="3"/>
  </si>
  <si>
    <t>：生産年齢人口比率_区全域</t>
    <rPh sb="1" eb="3">
      <t>セイサン</t>
    </rPh>
    <rPh sb="3" eb="5">
      <t>ネンレイ</t>
    </rPh>
    <rPh sb="5" eb="7">
      <t>ジンコウ</t>
    </rPh>
    <rPh sb="7" eb="9">
      <t>ヒリツ</t>
    </rPh>
    <phoneticPr fontId="3"/>
  </si>
  <si>
    <t>：高齢化率_区全域</t>
    <rPh sb="1" eb="4">
      <t>コウレイカ</t>
    </rPh>
    <rPh sb="4" eb="5">
      <t>リツ</t>
    </rPh>
    <phoneticPr fontId="3"/>
  </si>
  <si>
    <t>：後期高齢者(75歳-)_区全域</t>
    <rPh sb="9" eb="10">
      <t>サイ</t>
    </rPh>
    <phoneticPr fontId="3"/>
  </si>
  <si>
    <t>：100歳以上_区全域</t>
    <rPh sb="4" eb="5">
      <t>サイ</t>
    </rPh>
    <rPh sb="5" eb="7">
      <t>イジョウ</t>
    </rPh>
    <phoneticPr fontId="3"/>
  </si>
  <si>
    <t>：未就学児相当(0-5歳)_区全域</t>
    <rPh sb="11" eb="12">
      <t>サイ</t>
    </rPh>
    <phoneticPr fontId="3"/>
  </si>
  <si>
    <t>：小学生相当(6-11歳)_区全域</t>
    <rPh sb="11" eb="12">
      <t>サイ</t>
    </rPh>
    <phoneticPr fontId="3"/>
  </si>
  <si>
    <t>：中学生相当(12-14歳)_区全域</t>
    <rPh sb="12" eb="13">
      <t>サイ</t>
    </rPh>
    <phoneticPr fontId="3"/>
  </si>
  <si>
    <t>：男性人口_区全域</t>
    <rPh sb="1" eb="3">
      <t>ダンセイ</t>
    </rPh>
    <rPh sb="3" eb="5">
      <t>ジンコウ</t>
    </rPh>
    <phoneticPr fontId="3"/>
  </si>
  <si>
    <t>：女性人口_区全域</t>
    <rPh sb="1" eb="3">
      <t>ジョセイ</t>
    </rPh>
    <rPh sb="3" eb="5">
      <t>ジンコウ</t>
    </rPh>
    <phoneticPr fontId="3"/>
  </si>
  <si>
    <t>：平均年齢_区全域</t>
    <rPh sb="1" eb="3">
      <t>ヘイキン</t>
    </rPh>
    <rPh sb="3" eb="5">
      <t>ネンレイ</t>
    </rPh>
    <phoneticPr fontId="2"/>
  </si>
  <si>
    <t>【大田区】将来人口推計（2020年国勢調査基準）：平均寿命</t>
    <rPh sb="25" eb="27">
      <t>ヘイキン</t>
    </rPh>
    <rPh sb="27" eb="29">
      <t>ジュミョウ</t>
    </rPh>
    <phoneticPr fontId="1"/>
  </si>
  <si>
    <t>：平均年齢（男性）_区全域</t>
    <rPh sb="1" eb="3">
      <t>ヘイキン</t>
    </rPh>
    <rPh sb="3" eb="5">
      <t>ネンレイ</t>
    </rPh>
    <rPh sb="6" eb="8">
      <t>ダンセイ</t>
    </rPh>
    <phoneticPr fontId="2"/>
  </si>
  <si>
    <t>：平均年齢（女性）_区全域</t>
    <rPh sb="1" eb="3">
      <t>ヘイキン</t>
    </rPh>
    <rPh sb="3" eb="5">
      <t>ネンレイ</t>
    </rPh>
    <rPh sb="6" eb="8">
      <t>ジョセイ</t>
    </rPh>
    <phoneticPr fontId="2"/>
  </si>
  <si>
    <t>：平均寿命（男性）_区全域</t>
    <rPh sb="1" eb="3">
      <t>ヘイキン</t>
    </rPh>
    <rPh sb="3" eb="5">
      <t>ジュミョウ</t>
    </rPh>
    <rPh sb="6" eb="8">
      <t>ダンセイ</t>
    </rPh>
    <phoneticPr fontId="2"/>
  </si>
  <si>
    <t>：平均寿命（女性）_区全域</t>
    <rPh sb="1" eb="3">
      <t>ヘイキン</t>
    </rPh>
    <rPh sb="3" eb="5">
      <t>ジュミョウ</t>
    </rPh>
    <rPh sb="6" eb="8">
      <t>ジョセイ</t>
    </rPh>
    <phoneticPr fontId="2"/>
  </si>
  <si>
    <t>：出生数(0歳人口)_区全域</t>
    <rPh sb="1" eb="4">
      <t>シュッショウスウ</t>
    </rPh>
    <rPh sb="6" eb="7">
      <t>サイ</t>
    </rPh>
    <rPh sb="7" eb="9">
      <t>ジンコウ</t>
    </rPh>
    <phoneticPr fontId="3"/>
  </si>
  <si>
    <t>：出生数(0歳人口)_男性_区全域</t>
    <rPh sb="1" eb="4">
      <t>シュッショウスウ</t>
    </rPh>
    <rPh sb="6" eb="7">
      <t>サイ</t>
    </rPh>
    <rPh sb="7" eb="9">
      <t>ジンコウ</t>
    </rPh>
    <rPh sb="11" eb="13">
      <t>ダンセイ</t>
    </rPh>
    <phoneticPr fontId="3"/>
  </si>
  <si>
    <t>：出生数(0歳人口)_女性_区全域</t>
    <rPh sb="1" eb="4">
      <t>シュッショウスウ</t>
    </rPh>
    <rPh sb="6" eb="7">
      <t>サイ</t>
    </rPh>
    <rPh sb="7" eb="9">
      <t>ジンコウ</t>
    </rPh>
    <rPh sb="11" eb="13">
      <t>ジョセイ</t>
    </rPh>
    <phoneticPr fontId="3"/>
  </si>
  <si>
    <t>：死者数_区全域</t>
    <rPh sb="1" eb="4">
      <t>シシャスウ</t>
    </rPh>
    <rPh sb="2" eb="3">
      <t>シャ</t>
    </rPh>
    <rPh sb="3" eb="4">
      <t>スウ</t>
    </rPh>
    <phoneticPr fontId="3"/>
  </si>
  <si>
    <t>：自然増減_年間_区全域</t>
    <rPh sb="1" eb="3">
      <t>シゼン</t>
    </rPh>
    <rPh sb="3" eb="5">
      <t>ゾウゲン</t>
    </rPh>
    <rPh sb="6" eb="8">
      <t>ネンカン</t>
    </rPh>
    <phoneticPr fontId="3"/>
  </si>
  <si>
    <t>：社会増減(転入超過数)_年間_区全域</t>
    <rPh sb="1" eb="3">
      <t>シャカイ</t>
    </rPh>
    <rPh sb="3" eb="5">
      <t>ゾウゲン</t>
    </rPh>
    <rPh sb="6" eb="8">
      <t>テンニュウ</t>
    </rPh>
    <rPh sb="8" eb="10">
      <t>チョウカ</t>
    </rPh>
    <rPh sb="10" eb="11">
      <t>スウ</t>
    </rPh>
    <rPh sb="13" eb="15">
      <t>ネンカン</t>
    </rPh>
    <phoneticPr fontId="3"/>
  </si>
  <si>
    <t>：転入超過数_男性_区全域</t>
    <rPh sb="1" eb="3">
      <t>テンニュウ</t>
    </rPh>
    <rPh sb="3" eb="5">
      <t>チョウカ</t>
    </rPh>
    <rPh sb="5" eb="6">
      <t>スウ</t>
    </rPh>
    <rPh sb="7" eb="9">
      <t>ダンセイ</t>
    </rPh>
    <phoneticPr fontId="3"/>
  </si>
  <si>
    <t>：転入超過数_女性_区全域</t>
    <rPh sb="1" eb="3">
      <t>テンニュウ</t>
    </rPh>
    <rPh sb="3" eb="5">
      <t>チョウカ</t>
    </rPh>
    <rPh sb="5" eb="6">
      <t>スウ</t>
    </rPh>
    <rPh sb="7" eb="9">
      <t>ジョセイ</t>
    </rPh>
    <phoneticPr fontId="3"/>
  </si>
  <si>
    <t>：総人口増減_年間_区全域</t>
    <rPh sb="1" eb="4">
      <t>ソウジンコウ</t>
    </rPh>
    <rPh sb="4" eb="6">
      <t>ゾウゲン</t>
    </rPh>
    <rPh sb="7" eb="9">
      <t>ネンカン</t>
    </rPh>
    <phoneticPr fontId="3"/>
  </si>
  <si>
    <t>【大田区】将来人口推計（2020年国勢調査基準）：総人口増減数</t>
    <rPh sb="25" eb="28">
      <t>ソウジンコウ</t>
    </rPh>
    <phoneticPr fontId="1"/>
  </si>
  <si>
    <t>：日本人_区全域</t>
    <rPh sb="1" eb="4">
      <t>ニホンジン</t>
    </rPh>
    <phoneticPr fontId="3"/>
  </si>
  <si>
    <t>：外国人_区全域</t>
    <rPh sb="1" eb="3">
      <t>ガイコク</t>
    </rPh>
    <rPh sb="3" eb="4">
      <t>ジン</t>
    </rPh>
    <phoneticPr fontId="3"/>
  </si>
  <si>
    <t>：合計特殊出生率（日本人）_区全域</t>
    <rPh sb="1" eb="3">
      <t>ゴウケイ</t>
    </rPh>
    <rPh sb="3" eb="5">
      <t>トクシュ</t>
    </rPh>
    <rPh sb="5" eb="7">
      <t>シュッショウ</t>
    </rPh>
    <rPh sb="7" eb="8">
      <t>リツ</t>
    </rPh>
    <rPh sb="9" eb="12">
      <t>ニホンジン</t>
    </rPh>
    <phoneticPr fontId="3"/>
  </si>
  <si>
    <t>：死亡率（人口千対）_区全域</t>
    <rPh sb="1" eb="4">
      <t>シボウリツ</t>
    </rPh>
    <rPh sb="5" eb="7">
      <t>ジンコウ</t>
    </rPh>
    <rPh sb="7" eb="9">
      <t>センタイ</t>
    </rPh>
    <phoneticPr fontId="3"/>
  </si>
  <si>
    <t>：死亡率（男性_人口千対）_区全域</t>
    <rPh sb="1" eb="4">
      <t>シボウリツ</t>
    </rPh>
    <rPh sb="5" eb="7">
      <t>ダンセイ</t>
    </rPh>
    <rPh sb="8" eb="10">
      <t>ジンコウ</t>
    </rPh>
    <rPh sb="10" eb="12">
      <t>センタイ</t>
    </rPh>
    <phoneticPr fontId="3"/>
  </si>
  <si>
    <t>：死亡率（女性_人口千対）_区全域</t>
    <rPh sb="1" eb="4">
      <t>シボウリツ</t>
    </rPh>
    <rPh sb="5" eb="7">
      <t>ジョセイ</t>
    </rPh>
    <rPh sb="8" eb="10">
      <t>ジンコウ</t>
    </rPh>
    <rPh sb="10" eb="12">
      <t>センタイ</t>
    </rPh>
    <phoneticPr fontId="3"/>
  </si>
  <si>
    <t>：転入超過率_区全域</t>
    <rPh sb="1" eb="3">
      <t>テンニュウ</t>
    </rPh>
    <rPh sb="3" eb="5">
      <t>チョウカ</t>
    </rPh>
    <rPh sb="5" eb="6">
      <t>リツ</t>
    </rPh>
    <phoneticPr fontId="1"/>
  </si>
  <si>
    <t>：転入超過率（全年齢男）_区全域</t>
    <rPh sb="1" eb="3">
      <t>テンニュウ</t>
    </rPh>
    <rPh sb="3" eb="5">
      <t>チョウカ</t>
    </rPh>
    <rPh sb="5" eb="6">
      <t>リツ</t>
    </rPh>
    <rPh sb="7" eb="10">
      <t>ゼンネンレイ</t>
    </rPh>
    <rPh sb="10" eb="11">
      <t>オトコ</t>
    </rPh>
    <phoneticPr fontId="1"/>
  </si>
  <si>
    <t>：転入超過率（全年齢女）_区全域</t>
    <rPh sb="1" eb="3">
      <t>テンニュウ</t>
    </rPh>
    <rPh sb="3" eb="5">
      <t>チョウカ</t>
    </rPh>
    <rPh sb="5" eb="6">
      <t>リツ</t>
    </rPh>
    <rPh sb="7" eb="10">
      <t>ゼンネンレイ</t>
    </rPh>
    <rPh sb="10" eb="11">
      <t>オンナ</t>
    </rPh>
    <phoneticPr fontId="1"/>
  </si>
  <si>
    <t>：世帯数_区全域</t>
    <rPh sb="1" eb="4">
      <t>セタイスウ</t>
    </rPh>
    <phoneticPr fontId="1"/>
  </si>
  <si>
    <t>：単独世帯数_区全域</t>
    <rPh sb="1" eb="3">
      <t>タンドク</t>
    </rPh>
    <rPh sb="3" eb="6">
      <t>セタイスウ</t>
    </rPh>
    <phoneticPr fontId="1"/>
  </si>
  <si>
    <t>：核家族世帯数_区全域</t>
    <rPh sb="1" eb="4">
      <t>カクカゾク</t>
    </rPh>
    <rPh sb="4" eb="7">
      <t>セタイスウ</t>
    </rPh>
    <phoneticPr fontId="1"/>
  </si>
  <si>
    <t>：夫婦のみ世帯数_区全域</t>
    <rPh sb="1" eb="3">
      <t>フウフ</t>
    </rPh>
    <rPh sb="5" eb="8">
      <t>セタイスウ</t>
    </rPh>
    <phoneticPr fontId="1"/>
  </si>
  <si>
    <t>：夫婦と子世帯数_区全域</t>
    <rPh sb="1" eb="3">
      <t>フウフ</t>
    </rPh>
    <rPh sb="4" eb="5">
      <t>コ</t>
    </rPh>
    <rPh sb="5" eb="8">
      <t>セタイスウ</t>
    </rPh>
    <phoneticPr fontId="1"/>
  </si>
  <si>
    <t>：ひとり親世帯数_区全域</t>
    <rPh sb="4" eb="5">
      <t>オヤ</t>
    </rPh>
    <rPh sb="5" eb="8">
      <t>セタイスウ</t>
    </rPh>
    <phoneticPr fontId="1"/>
  </si>
  <si>
    <t>：その他世帯数_区全域</t>
    <rPh sb="3" eb="4">
      <t>タ</t>
    </rPh>
    <rPh sb="4" eb="7">
      <t>セタイスウ</t>
    </rPh>
    <phoneticPr fontId="1"/>
  </si>
  <si>
    <t>：世帯あたり人員（総人口/世帯数）_区全域</t>
    <rPh sb="1" eb="3">
      <t>セタイ</t>
    </rPh>
    <rPh sb="6" eb="8">
      <t>ジンイン</t>
    </rPh>
    <rPh sb="9" eb="12">
      <t>ソウジンコウ</t>
    </rPh>
    <rPh sb="13" eb="16">
      <t>セタイスウ</t>
    </rPh>
    <rPh sb="15" eb="17">
      <t>イッセタイ</t>
    </rPh>
    <phoneticPr fontId="1"/>
  </si>
  <si>
    <t>総人口（男女別）_区全域（メイン推計）</t>
    <rPh sb="0" eb="3">
      <t>ソウジンコウ</t>
    </rPh>
    <rPh sb="4" eb="6">
      <t>ダンジョ</t>
    </rPh>
    <rPh sb="6" eb="7">
      <t>ベツ</t>
    </rPh>
    <rPh sb="9" eb="10">
      <t>ク</t>
    </rPh>
    <rPh sb="10" eb="12">
      <t>ゼンイキ</t>
    </rPh>
    <rPh sb="16" eb="18">
      <t>スイケイ</t>
    </rPh>
    <phoneticPr fontId="1"/>
  </si>
  <si>
    <t>男性人口</t>
    <rPh sb="0" eb="2">
      <t>ダンセイ</t>
    </rPh>
    <rPh sb="2" eb="4">
      <t>ジンコウ</t>
    </rPh>
    <phoneticPr fontId="1"/>
  </si>
  <si>
    <t>女性人口</t>
    <rPh sb="0" eb="2">
      <t>ジョセイ</t>
    </rPh>
    <rPh sb="2" eb="4">
      <t>ジンコウ</t>
    </rPh>
    <phoneticPr fontId="1"/>
  </si>
  <si>
    <t>総人口</t>
    <rPh sb="0" eb="3">
      <t>ソウジンコウ</t>
    </rPh>
    <phoneticPr fontId="1"/>
  </si>
  <si>
    <t>男性比率</t>
    <rPh sb="0" eb="2">
      <t>ダンセイ</t>
    </rPh>
    <rPh sb="2" eb="4">
      <t>ヒリツ</t>
    </rPh>
    <phoneticPr fontId="1"/>
  </si>
  <si>
    <t>女性比率</t>
    <rPh sb="0" eb="2">
      <t>ジョセイ</t>
    </rPh>
    <rPh sb="2" eb="4">
      <t>ヒリツ</t>
    </rPh>
    <phoneticPr fontId="1"/>
  </si>
  <si>
    <t>総人口（国籍別）_区全域（メイン推計）</t>
    <rPh sb="0" eb="3">
      <t>ソウジンコウ</t>
    </rPh>
    <rPh sb="4" eb="6">
      <t>コクセキ</t>
    </rPh>
    <rPh sb="6" eb="7">
      <t>ベツ</t>
    </rPh>
    <phoneticPr fontId="1"/>
  </si>
  <si>
    <t>日本人人口</t>
    <rPh sb="0" eb="3">
      <t>ニホンジン</t>
    </rPh>
    <rPh sb="3" eb="5">
      <t>ジンコウ</t>
    </rPh>
    <phoneticPr fontId="1"/>
  </si>
  <si>
    <t>外国人人口</t>
    <rPh sb="0" eb="2">
      <t>ガイコク</t>
    </rPh>
    <rPh sb="2" eb="3">
      <t>ジン</t>
    </rPh>
    <rPh sb="3" eb="5">
      <t>ジンコウ</t>
    </rPh>
    <phoneticPr fontId="1"/>
  </si>
  <si>
    <t>総人口（国籍別）_構成比_区全域（メイン推計）</t>
    <rPh sb="0" eb="3">
      <t>ソウジンコウ</t>
    </rPh>
    <rPh sb="4" eb="6">
      <t>コクセキ</t>
    </rPh>
    <rPh sb="6" eb="7">
      <t>ベツ</t>
    </rPh>
    <rPh sb="9" eb="12">
      <t>コウセイヒ</t>
    </rPh>
    <phoneticPr fontId="1"/>
  </si>
  <si>
    <t>日本人比率</t>
    <rPh sb="0" eb="3">
      <t>ニホンジン</t>
    </rPh>
    <rPh sb="3" eb="5">
      <t>ヒリツ</t>
    </rPh>
    <phoneticPr fontId="1"/>
  </si>
  <si>
    <t>外国人比率</t>
    <rPh sb="0" eb="2">
      <t>ガイコク</t>
    </rPh>
    <rPh sb="2" eb="3">
      <t>ジン</t>
    </rPh>
    <rPh sb="3" eb="5">
      <t>ヒリツ</t>
    </rPh>
    <phoneticPr fontId="1"/>
  </si>
  <si>
    <t>総人口（年齢３区分別）_区全域（メイン推計）</t>
    <rPh sb="0" eb="3">
      <t>ソウジンコウ</t>
    </rPh>
    <rPh sb="4" eb="6">
      <t>ネンレイ</t>
    </rPh>
    <rPh sb="7" eb="9">
      <t>クブン</t>
    </rPh>
    <rPh sb="9" eb="10">
      <t>ベツ</t>
    </rPh>
    <rPh sb="10" eb="11">
      <t>クニベツ</t>
    </rPh>
    <phoneticPr fontId="1"/>
  </si>
  <si>
    <t>年少人口</t>
    <rPh sb="0" eb="2">
      <t>ネンショウ</t>
    </rPh>
    <rPh sb="2" eb="4">
      <t>ジンコウ</t>
    </rPh>
    <phoneticPr fontId="1"/>
  </si>
  <si>
    <t>生産年齢人口</t>
    <rPh sb="0" eb="2">
      <t>セイサン</t>
    </rPh>
    <rPh sb="2" eb="4">
      <t>ネンレイ</t>
    </rPh>
    <rPh sb="4" eb="6">
      <t>ジンコウ</t>
    </rPh>
    <phoneticPr fontId="1"/>
  </si>
  <si>
    <t>老年人口</t>
    <rPh sb="0" eb="2">
      <t>ロウネン</t>
    </rPh>
    <rPh sb="2" eb="4">
      <t>ジンコウ</t>
    </rPh>
    <phoneticPr fontId="1"/>
  </si>
  <si>
    <t>総人口（年齢３区分別）_構成比_区全域（メイン推計）</t>
    <rPh sb="0" eb="3">
      <t>ソウジンコウ</t>
    </rPh>
    <rPh sb="4" eb="6">
      <t>ネンレイ</t>
    </rPh>
    <rPh sb="7" eb="9">
      <t>クブン</t>
    </rPh>
    <rPh sb="9" eb="10">
      <t>ベツ</t>
    </rPh>
    <rPh sb="10" eb="11">
      <t>クニベツ</t>
    </rPh>
    <rPh sb="12" eb="15">
      <t>コウセイヒ</t>
    </rPh>
    <phoneticPr fontId="1"/>
  </si>
  <si>
    <t>年少人口比率</t>
    <rPh sb="0" eb="2">
      <t>ネンショウ</t>
    </rPh>
    <rPh sb="2" eb="4">
      <t>ジンコウ</t>
    </rPh>
    <rPh sb="4" eb="6">
      <t>ヒリツ</t>
    </rPh>
    <phoneticPr fontId="1"/>
  </si>
  <si>
    <t>生産年齢人口比率</t>
    <rPh sb="0" eb="2">
      <t>セイサン</t>
    </rPh>
    <rPh sb="2" eb="4">
      <t>ネンレイ</t>
    </rPh>
    <rPh sb="4" eb="6">
      <t>ジンコウ</t>
    </rPh>
    <rPh sb="6" eb="8">
      <t>ヒリツ</t>
    </rPh>
    <phoneticPr fontId="1"/>
  </si>
  <si>
    <t>高齢化率</t>
    <rPh sb="0" eb="3">
      <t>コウレイカ</t>
    </rPh>
    <rPh sb="3" eb="4">
      <t>リツ</t>
    </rPh>
    <phoneticPr fontId="1"/>
  </si>
  <si>
    <t>世帯（家族類型別）_区全域（メイン推計）</t>
    <rPh sb="0" eb="2">
      <t>セタイ</t>
    </rPh>
    <rPh sb="3" eb="5">
      <t>カゾク</t>
    </rPh>
    <rPh sb="5" eb="7">
      <t>ルイケイ</t>
    </rPh>
    <rPh sb="7" eb="8">
      <t>ベツ</t>
    </rPh>
    <phoneticPr fontId="1"/>
  </si>
  <si>
    <t>単独世帯数</t>
    <rPh sb="0" eb="2">
      <t>タンドク</t>
    </rPh>
    <rPh sb="2" eb="4">
      <t>セタイ</t>
    </rPh>
    <rPh sb="4" eb="5">
      <t>スウ</t>
    </rPh>
    <phoneticPr fontId="1"/>
  </si>
  <si>
    <t>夫婦世帯数</t>
    <rPh sb="0" eb="2">
      <t>フウフ</t>
    </rPh>
    <rPh sb="2" eb="4">
      <t>セタイ</t>
    </rPh>
    <rPh sb="4" eb="5">
      <t>スウ</t>
    </rPh>
    <phoneticPr fontId="1"/>
  </si>
  <si>
    <t>夫婦と子世帯数</t>
    <rPh sb="0" eb="2">
      <t>フウフ</t>
    </rPh>
    <rPh sb="3" eb="4">
      <t>コ</t>
    </rPh>
    <rPh sb="4" eb="6">
      <t>セタイ</t>
    </rPh>
    <rPh sb="6" eb="7">
      <t>スウ</t>
    </rPh>
    <phoneticPr fontId="1"/>
  </si>
  <si>
    <t>ひとり親世帯数</t>
    <rPh sb="3" eb="4">
      <t>オヤ</t>
    </rPh>
    <rPh sb="4" eb="6">
      <t>セタイ</t>
    </rPh>
    <rPh sb="6" eb="7">
      <t>スウ</t>
    </rPh>
    <phoneticPr fontId="1"/>
  </si>
  <si>
    <t>その他世帯数</t>
    <rPh sb="2" eb="3">
      <t>タ</t>
    </rPh>
    <rPh sb="3" eb="6">
      <t>セタイスウ</t>
    </rPh>
    <phoneticPr fontId="1"/>
  </si>
  <si>
    <t>世帯（計）</t>
    <rPh sb="0" eb="2">
      <t>セタイ</t>
    </rPh>
    <rPh sb="3" eb="4">
      <t>ケイ</t>
    </rPh>
    <phoneticPr fontId="1"/>
  </si>
  <si>
    <t>世帯（家族類型別）_構成比_区全域（メイン推計）</t>
    <rPh sb="0" eb="2">
      <t>セタイ</t>
    </rPh>
    <rPh sb="3" eb="5">
      <t>カゾク</t>
    </rPh>
    <rPh sb="5" eb="7">
      <t>ルイケイ</t>
    </rPh>
    <rPh sb="7" eb="8">
      <t>ベツ</t>
    </rPh>
    <rPh sb="10" eb="13">
      <t>コウセイヒ</t>
    </rPh>
    <phoneticPr fontId="1"/>
  </si>
  <si>
    <t>単独世帯比率</t>
    <rPh sb="0" eb="2">
      <t>タンドク</t>
    </rPh>
    <rPh sb="2" eb="4">
      <t>セタイ</t>
    </rPh>
    <rPh sb="4" eb="6">
      <t>ヒリツ</t>
    </rPh>
    <phoneticPr fontId="1"/>
  </si>
  <si>
    <t>夫婦世帯比率</t>
    <rPh sb="0" eb="2">
      <t>フウフ</t>
    </rPh>
    <rPh sb="2" eb="4">
      <t>セタイ</t>
    </rPh>
    <rPh sb="4" eb="6">
      <t>ヒリツ</t>
    </rPh>
    <phoneticPr fontId="1"/>
  </si>
  <si>
    <t>夫婦と子世帯比率</t>
    <rPh sb="0" eb="2">
      <t>フウフ</t>
    </rPh>
    <rPh sb="3" eb="4">
      <t>コ</t>
    </rPh>
    <rPh sb="4" eb="6">
      <t>セタイ</t>
    </rPh>
    <rPh sb="6" eb="8">
      <t>ヒリツ</t>
    </rPh>
    <phoneticPr fontId="1"/>
  </si>
  <si>
    <t>ひとり親世帯比率</t>
    <rPh sb="3" eb="4">
      <t>オヤ</t>
    </rPh>
    <rPh sb="4" eb="6">
      <t>セタイ</t>
    </rPh>
    <rPh sb="6" eb="8">
      <t>ヒリツ</t>
    </rPh>
    <phoneticPr fontId="1"/>
  </si>
  <si>
    <t>その他世帯比率</t>
    <rPh sb="2" eb="3">
      <t>タ</t>
    </rPh>
    <rPh sb="3" eb="5">
      <t>セタイ</t>
    </rPh>
    <rPh sb="5" eb="7">
      <t>ヒリツ</t>
    </rPh>
    <phoneticPr fontId="1"/>
  </si>
  <si>
    <t>総人口（世代別）_区全域（メイン推計）</t>
    <rPh sb="0" eb="3">
      <t>ソウジンコウ</t>
    </rPh>
    <rPh sb="4" eb="6">
      <t>セダイ</t>
    </rPh>
    <rPh sb="6" eb="7">
      <t>クベツ</t>
    </rPh>
    <rPh sb="7" eb="8">
      <t>クニベツ</t>
    </rPh>
    <phoneticPr fontId="1"/>
  </si>
  <si>
    <t>令和生まれ</t>
    <rPh sb="0" eb="2">
      <t>レイワ</t>
    </rPh>
    <rPh sb="2" eb="3">
      <t>ウ</t>
    </rPh>
    <phoneticPr fontId="1"/>
  </si>
  <si>
    <t>平成生まれ</t>
    <rPh sb="0" eb="2">
      <t>ヘイセイ</t>
    </rPh>
    <rPh sb="2" eb="3">
      <t>ウ</t>
    </rPh>
    <phoneticPr fontId="1"/>
  </si>
  <si>
    <t>昭和生まれ</t>
    <rPh sb="0" eb="2">
      <t>ショウワ</t>
    </rPh>
    <rPh sb="2" eb="3">
      <t>ウ</t>
    </rPh>
    <phoneticPr fontId="1"/>
  </si>
  <si>
    <t>明治・大正・昭和生まれ</t>
    <rPh sb="0" eb="2">
      <t>メイジ</t>
    </rPh>
    <rPh sb="3" eb="5">
      <t>タイショウ</t>
    </rPh>
    <rPh sb="6" eb="8">
      <t>ショウワ</t>
    </rPh>
    <rPh sb="8" eb="9">
      <t>ウ</t>
    </rPh>
    <phoneticPr fontId="1"/>
  </si>
  <si>
    <t>明治・大正生まれ</t>
    <rPh sb="0" eb="2">
      <t>メイジ</t>
    </rPh>
    <rPh sb="3" eb="5">
      <t>タイショウ</t>
    </rPh>
    <rPh sb="5" eb="6">
      <t>ウ</t>
    </rPh>
    <phoneticPr fontId="1"/>
  </si>
  <si>
    <t>団塊ジュニア</t>
    <rPh sb="0" eb="2">
      <t>ダンカイ</t>
    </rPh>
    <phoneticPr fontId="1"/>
  </si>
  <si>
    <t>団塊の世代</t>
    <rPh sb="0" eb="2">
      <t>ダンカイ</t>
    </rPh>
    <rPh sb="3" eb="5">
      <t>セダイ</t>
    </rPh>
    <phoneticPr fontId="1"/>
  </si>
  <si>
    <t>総人口（世代別）_構成比_区全域（メイン推計）</t>
    <rPh sb="0" eb="3">
      <t>ソウジンコウ</t>
    </rPh>
    <rPh sb="4" eb="6">
      <t>セダイ</t>
    </rPh>
    <rPh sb="6" eb="7">
      <t>クベツ</t>
    </rPh>
    <rPh sb="7" eb="8">
      <t>クニベツ</t>
    </rPh>
    <rPh sb="9" eb="12">
      <t>コウセイヒ</t>
    </rPh>
    <phoneticPr fontId="1"/>
  </si>
  <si>
    <t>総人口（男女別）_区全域（メイン推計）</t>
    <rPh sb="0" eb="3">
      <t>ソウジンコウ</t>
    </rPh>
    <rPh sb="4" eb="6">
      <t>ダンジョ</t>
    </rPh>
    <rPh sb="6" eb="7">
      <t>ベツ</t>
    </rPh>
    <phoneticPr fontId="1"/>
  </si>
  <si>
    <t>前回推計(2015国調)</t>
    <rPh sb="0" eb="2">
      <t>ゼンカイ</t>
    </rPh>
    <rPh sb="2" eb="4">
      <t>スイケイ</t>
    </rPh>
    <rPh sb="9" eb="11">
      <t>コクチョウ</t>
    </rPh>
    <phoneticPr fontId="1"/>
  </si>
  <si>
    <t>メイン推計</t>
    <rPh sb="3" eb="5">
      <t>スイケイ</t>
    </rPh>
    <phoneticPr fontId="1"/>
  </si>
  <si>
    <t>転入超過率_男性</t>
    <rPh sb="0" eb="2">
      <t>テンニュウ</t>
    </rPh>
    <rPh sb="2" eb="4">
      <t>チョウカ</t>
    </rPh>
    <rPh sb="4" eb="5">
      <t>リツ</t>
    </rPh>
    <rPh sb="6" eb="8">
      <t>ダンセイ</t>
    </rPh>
    <phoneticPr fontId="1"/>
  </si>
  <si>
    <t>転入超過率_女性</t>
    <rPh sb="0" eb="2">
      <t>テンニュウ</t>
    </rPh>
    <rPh sb="2" eb="4">
      <t>チョウカ</t>
    </rPh>
    <rPh sb="4" eb="5">
      <t>リツ</t>
    </rPh>
    <rPh sb="6" eb="8">
      <t>ジョセイ</t>
    </rPh>
    <phoneticPr fontId="1"/>
  </si>
  <si>
    <t>出生率</t>
    <rPh sb="0" eb="2">
      <t>シュッショウ</t>
    </rPh>
    <rPh sb="2" eb="3">
      <t>リツ</t>
    </rPh>
    <phoneticPr fontId="1"/>
  </si>
  <si>
    <t>生残率_男性</t>
    <rPh sb="0" eb="2">
      <t>セイザン</t>
    </rPh>
    <rPh sb="2" eb="3">
      <t>リツ</t>
    </rPh>
    <rPh sb="4" eb="6">
      <t>ダンセイ</t>
    </rPh>
    <phoneticPr fontId="1"/>
  </si>
  <si>
    <t>生残率_女性</t>
    <rPh sb="0" eb="2">
      <t>セイザン</t>
    </rPh>
    <rPh sb="2" eb="3">
      <t>リツ</t>
    </rPh>
    <rPh sb="4" eb="6">
      <t>ジョセイ</t>
    </rPh>
    <phoneticPr fontId="1"/>
  </si>
  <si>
    <t>コロナ前：2016-17年平均</t>
    <rPh sb="3" eb="4">
      <t>マエ</t>
    </rPh>
    <rPh sb="12" eb="13">
      <t>ネン</t>
    </rPh>
    <rPh sb="13" eb="15">
      <t>ヘイキン</t>
    </rPh>
    <phoneticPr fontId="1"/>
  </si>
  <si>
    <t>コロナ前：2018-19年平均</t>
    <rPh sb="3" eb="4">
      <t>マエ</t>
    </rPh>
    <rPh sb="12" eb="13">
      <t>ネン</t>
    </rPh>
    <rPh sb="13" eb="15">
      <t>ヘイキン</t>
    </rPh>
    <phoneticPr fontId="1"/>
  </si>
  <si>
    <t>コロナ後：2020-21年平均</t>
    <rPh sb="3" eb="4">
      <t>ゴ</t>
    </rPh>
    <rPh sb="12" eb="13">
      <t>ネン</t>
    </rPh>
    <rPh sb="13" eb="15">
      <t>ヘイキン</t>
    </rPh>
    <phoneticPr fontId="1"/>
  </si>
  <si>
    <t>H28-29平均</t>
    <rPh sb="6" eb="8">
      <t>ヘイキン</t>
    </rPh>
    <phoneticPr fontId="1"/>
  </si>
  <si>
    <t>H30-r元平均</t>
    <rPh sb="5" eb="6">
      <t>ガン</t>
    </rPh>
    <rPh sb="6" eb="8">
      <t>ヘイキン</t>
    </rPh>
    <phoneticPr fontId="1"/>
  </si>
  <si>
    <t>R2-3平均</t>
    <rPh sb="4" eb="6">
      <t>ヘイキン</t>
    </rPh>
    <phoneticPr fontId="1"/>
  </si>
  <si>
    <t>0歳</t>
    <rPh sb="1" eb="2">
      <t>サイ</t>
    </rPh>
    <phoneticPr fontId="1"/>
  </si>
  <si>
    <t>合計特殊出生率</t>
    <rPh sb="0" eb="2">
      <t>ゴウケイ</t>
    </rPh>
    <rPh sb="2" eb="4">
      <t>トクシュ</t>
    </rPh>
    <rPh sb="4" eb="6">
      <t>シュッショウ</t>
    </rPh>
    <rPh sb="6" eb="7">
      <t>リツ</t>
    </rPh>
    <phoneticPr fontId="1"/>
  </si>
  <si>
    <t>1歳</t>
    <rPh sb="1" eb="2">
      <t>サイ</t>
    </rPh>
    <phoneticPr fontId="1"/>
  </si>
  <si>
    <t>15歳</t>
    <rPh sb="2" eb="3">
      <t>サイ</t>
    </rPh>
    <phoneticPr fontId="1"/>
  </si>
  <si>
    <t>2歳</t>
    <rPh sb="1" eb="2">
      <t>サイ</t>
    </rPh>
    <phoneticPr fontId="1"/>
  </si>
  <si>
    <t>16歳</t>
    <rPh sb="2" eb="3">
      <t>サイ</t>
    </rPh>
    <phoneticPr fontId="1"/>
  </si>
  <si>
    <t>3歳</t>
    <rPh sb="1" eb="2">
      <t>サイ</t>
    </rPh>
    <phoneticPr fontId="1"/>
  </si>
  <si>
    <t>17歳</t>
    <rPh sb="2" eb="3">
      <t>サイ</t>
    </rPh>
    <phoneticPr fontId="1"/>
  </si>
  <si>
    <t>4歳</t>
    <rPh sb="1" eb="2">
      <t>サイ</t>
    </rPh>
    <phoneticPr fontId="1"/>
  </si>
  <si>
    <t>18歳</t>
    <rPh sb="2" eb="3">
      <t>サイ</t>
    </rPh>
    <phoneticPr fontId="1"/>
  </si>
  <si>
    <t>5歳</t>
    <rPh sb="1" eb="2">
      <t>サイ</t>
    </rPh>
    <phoneticPr fontId="1"/>
  </si>
  <si>
    <t>19歳</t>
    <rPh sb="2" eb="3">
      <t>サイ</t>
    </rPh>
    <phoneticPr fontId="1"/>
  </si>
  <si>
    <t>6歳</t>
    <rPh sb="1" eb="2">
      <t>サイ</t>
    </rPh>
    <phoneticPr fontId="1"/>
  </si>
  <si>
    <t>20歳</t>
    <rPh sb="2" eb="3">
      <t>サイ</t>
    </rPh>
    <phoneticPr fontId="1"/>
  </si>
  <si>
    <t>7歳</t>
    <rPh sb="1" eb="2">
      <t>サイ</t>
    </rPh>
    <phoneticPr fontId="1"/>
  </si>
  <si>
    <t>21歳</t>
    <rPh sb="2" eb="3">
      <t>サイ</t>
    </rPh>
    <phoneticPr fontId="1"/>
  </si>
  <si>
    <t>8歳</t>
    <rPh sb="1" eb="2">
      <t>サイ</t>
    </rPh>
    <phoneticPr fontId="1"/>
  </si>
  <si>
    <t>22歳</t>
    <rPh sb="2" eb="3">
      <t>サイ</t>
    </rPh>
    <phoneticPr fontId="1"/>
  </si>
  <si>
    <t>9歳</t>
    <rPh sb="1" eb="2">
      <t>サイ</t>
    </rPh>
    <phoneticPr fontId="1"/>
  </si>
  <si>
    <t>23歳</t>
    <rPh sb="2" eb="3">
      <t>サイ</t>
    </rPh>
    <phoneticPr fontId="1"/>
  </si>
  <si>
    <t>10歳</t>
    <rPh sb="2" eb="3">
      <t>サイ</t>
    </rPh>
    <phoneticPr fontId="1"/>
  </si>
  <si>
    <t>24歳</t>
    <rPh sb="2" eb="3">
      <t>サイ</t>
    </rPh>
    <phoneticPr fontId="1"/>
  </si>
  <si>
    <t>11歳</t>
    <rPh sb="2" eb="3">
      <t>サイ</t>
    </rPh>
    <phoneticPr fontId="1"/>
  </si>
  <si>
    <t>25歳</t>
    <rPh sb="2" eb="3">
      <t>サイ</t>
    </rPh>
    <phoneticPr fontId="1"/>
  </si>
  <si>
    <t>12歳</t>
    <rPh sb="2" eb="3">
      <t>サイ</t>
    </rPh>
    <phoneticPr fontId="1"/>
  </si>
  <si>
    <t>26歳</t>
    <rPh sb="2" eb="3">
      <t>サイ</t>
    </rPh>
    <phoneticPr fontId="1"/>
  </si>
  <si>
    <t>13歳</t>
    <rPh sb="2" eb="3">
      <t>サイ</t>
    </rPh>
    <phoneticPr fontId="1"/>
  </si>
  <si>
    <t>27歳</t>
    <rPh sb="2" eb="3">
      <t>サイ</t>
    </rPh>
    <phoneticPr fontId="1"/>
  </si>
  <si>
    <t>14歳</t>
    <rPh sb="2" eb="3">
      <t>サイ</t>
    </rPh>
    <phoneticPr fontId="1"/>
  </si>
  <si>
    <t>28歳</t>
    <rPh sb="2" eb="3">
      <t>サイ</t>
    </rPh>
    <phoneticPr fontId="1"/>
  </si>
  <si>
    <t>29歳</t>
    <rPh sb="2" eb="3">
      <t>サイ</t>
    </rPh>
    <phoneticPr fontId="1"/>
  </si>
  <si>
    <t>30歳</t>
    <rPh sb="2" eb="3">
      <t>サイ</t>
    </rPh>
    <phoneticPr fontId="1"/>
  </si>
  <si>
    <t>31歳</t>
    <rPh sb="2" eb="3">
      <t>サイ</t>
    </rPh>
    <phoneticPr fontId="1"/>
  </si>
  <si>
    <t>32歳</t>
    <rPh sb="2" eb="3">
      <t>サイ</t>
    </rPh>
    <phoneticPr fontId="1"/>
  </si>
  <si>
    <t>33歳</t>
    <rPh sb="2" eb="3">
      <t>サイ</t>
    </rPh>
    <phoneticPr fontId="1"/>
  </si>
  <si>
    <t>34歳</t>
    <rPh sb="2" eb="3">
      <t>サイ</t>
    </rPh>
    <phoneticPr fontId="1"/>
  </si>
  <si>
    <t>35歳</t>
    <rPh sb="2" eb="3">
      <t>サイ</t>
    </rPh>
    <phoneticPr fontId="1"/>
  </si>
  <si>
    <t>36歳</t>
    <rPh sb="2" eb="3">
      <t>サイ</t>
    </rPh>
    <phoneticPr fontId="1"/>
  </si>
  <si>
    <t>37歳</t>
    <rPh sb="2" eb="3">
      <t>サイ</t>
    </rPh>
    <phoneticPr fontId="1"/>
  </si>
  <si>
    <t>38歳</t>
    <rPh sb="2" eb="3">
      <t>サイ</t>
    </rPh>
    <phoneticPr fontId="1"/>
  </si>
  <si>
    <t>39歳</t>
    <rPh sb="2" eb="3">
      <t>サイ</t>
    </rPh>
    <phoneticPr fontId="1"/>
  </si>
  <si>
    <t>40歳</t>
    <rPh sb="2" eb="3">
      <t>サイ</t>
    </rPh>
    <phoneticPr fontId="1"/>
  </si>
  <si>
    <t>41歳</t>
    <rPh sb="2" eb="3">
      <t>サイ</t>
    </rPh>
    <phoneticPr fontId="1"/>
  </si>
  <si>
    <t>42歳</t>
    <rPh sb="2" eb="3">
      <t>サイ</t>
    </rPh>
    <phoneticPr fontId="1"/>
  </si>
  <si>
    <t>43歳</t>
    <rPh sb="2" eb="3">
      <t>サイ</t>
    </rPh>
    <phoneticPr fontId="1"/>
  </si>
  <si>
    <t>44歳</t>
    <rPh sb="2" eb="3">
      <t>サイ</t>
    </rPh>
    <phoneticPr fontId="1"/>
  </si>
  <si>
    <t>45歳</t>
    <rPh sb="2" eb="3">
      <t>サイ</t>
    </rPh>
    <phoneticPr fontId="1"/>
  </si>
  <si>
    <t>46歳</t>
    <rPh sb="2" eb="3">
      <t>サイ</t>
    </rPh>
    <phoneticPr fontId="1"/>
  </si>
  <si>
    <t>47歳</t>
    <rPh sb="2" eb="3">
      <t>サイ</t>
    </rPh>
    <phoneticPr fontId="1"/>
  </si>
  <si>
    <t>48歳</t>
    <rPh sb="2" eb="3">
      <t>サイ</t>
    </rPh>
    <phoneticPr fontId="1"/>
  </si>
  <si>
    <t>49歳</t>
    <rPh sb="2" eb="3">
      <t>サイ</t>
    </rPh>
    <phoneticPr fontId="1"/>
  </si>
  <si>
    <t>50歳</t>
    <rPh sb="2" eb="3">
      <t>サイ</t>
    </rPh>
    <phoneticPr fontId="1"/>
  </si>
  <si>
    <t>51歳</t>
    <rPh sb="2" eb="3">
      <t>サイ</t>
    </rPh>
    <phoneticPr fontId="1"/>
  </si>
  <si>
    <t>52歳</t>
    <rPh sb="2" eb="3">
      <t>サイ</t>
    </rPh>
    <phoneticPr fontId="1"/>
  </si>
  <si>
    <t>53歳</t>
    <rPh sb="2" eb="3">
      <t>サイ</t>
    </rPh>
    <phoneticPr fontId="1"/>
  </si>
  <si>
    <t>54歳</t>
    <rPh sb="2" eb="3">
      <t>サイ</t>
    </rPh>
    <phoneticPr fontId="1"/>
  </si>
  <si>
    <t>55歳</t>
    <rPh sb="2" eb="3">
      <t>サイ</t>
    </rPh>
    <phoneticPr fontId="1"/>
  </si>
  <si>
    <t>56歳</t>
    <rPh sb="2" eb="3">
      <t>サイ</t>
    </rPh>
    <phoneticPr fontId="1"/>
  </si>
  <si>
    <t>57歳</t>
    <rPh sb="2" eb="3">
      <t>サイ</t>
    </rPh>
    <phoneticPr fontId="1"/>
  </si>
  <si>
    <t>58歳</t>
    <rPh sb="2" eb="3">
      <t>サイ</t>
    </rPh>
    <phoneticPr fontId="1"/>
  </si>
  <si>
    <t>59歳</t>
    <rPh sb="2" eb="3">
      <t>サイ</t>
    </rPh>
    <phoneticPr fontId="1"/>
  </si>
  <si>
    <t>60歳</t>
    <rPh sb="2" eb="3">
      <t>サイ</t>
    </rPh>
    <phoneticPr fontId="1"/>
  </si>
  <si>
    <t>61歳</t>
    <rPh sb="2" eb="3">
      <t>サイ</t>
    </rPh>
    <phoneticPr fontId="1"/>
  </si>
  <si>
    <t>62歳</t>
    <rPh sb="2" eb="3">
      <t>サイ</t>
    </rPh>
    <phoneticPr fontId="1"/>
  </si>
  <si>
    <t>63歳</t>
    <rPh sb="2" eb="3">
      <t>サイ</t>
    </rPh>
    <phoneticPr fontId="1"/>
  </si>
  <si>
    <t>64歳</t>
    <rPh sb="2" eb="3">
      <t>サイ</t>
    </rPh>
    <phoneticPr fontId="1"/>
  </si>
  <si>
    <t>65歳</t>
    <rPh sb="2" eb="3">
      <t>サイ</t>
    </rPh>
    <phoneticPr fontId="1"/>
  </si>
  <si>
    <t>66歳</t>
    <rPh sb="2" eb="3">
      <t>サイ</t>
    </rPh>
    <phoneticPr fontId="1"/>
  </si>
  <si>
    <t>67歳</t>
    <rPh sb="2" eb="3">
      <t>サイ</t>
    </rPh>
    <phoneticPr fontId="1"/>
  </si>
  <si>
    <t>68歳</t>
    <rPh sb="2" eb="3">
      <t>サイ</t>
    </rPh>
    <phoneticPr fontId="1"/>
  </si>
  <si>
    <t>69歳</t>
    <rPh sb="2" eb="3">
      <t>サイ</t>
    </rPh>
    <phoneticPr fontId="1"/>
  </si>
  <si>
    <t>70歳</t>
    <rPh sb="2" eb="3">
      <t>サイ</t>
    </rPh>
    <phoneticPr fontId="1"/>
  </si>
  <si>
    <t>71歳</t>
    <rPh sb="2" eb="3">
      <t>サイ</t>
    </rPh>
    <phoneticPr fontId="1"/>
  </si>
  <si>
    <t>72歳</t>
    <rPh sb="2" eb="3">
      <t>サイ</t>
    </rPh>
    <phoneticPr fontId="1"/>
  </si>
  <si>
    <t>73歳</t>
    <rPh sb="2" eb="3">
      <t>サイ</t>
    </rPh>
    <phoneticPr fontId="1"/>
  </si>
  <si>
    <t>74歳</t>
    <rPh sb="2" eb="3">
      <t>サイ</t>
    </rPh>
    <phoneticPr fontId="1"/>
  </si>
  <si>
    <t>75歳</t>
    <rPh sb="2" eb="3">
      <t>サイ</t>
    </rPh>
    <phoneticPr fontId="1"/>
  </si>
  <si>
    <t>76歳</t>
    <rPh sb="2" eb="3">
      <t>サイ</t>
    </rPh>
    <phoneticPr fontId="1"/>
  </si>
  <si>
    <t>77歳</t>
    <rPh sb="2" eb="3">
      <t>サイ</t>
    </rPh>
    <phoneticPr fontId="1"/>
  </si>
  <si>
    <t>78歳</t>
    <rPh sb="2" eb="3">
      <t>サイ</t>
    </rPh>
    <phoneticPr fontId="1"/>
  </si>
  <si>
    <t>79歳</t>
    <rPh sb="2" eb="3">
      <t>サイ</t>
    </rPh>
    <phoneticPr fontId="1"/>
  </si>
  <si>
    <t>80歳</t>
    <rPh sb="2" eb="3">
      <t>サイ</t>
    </rPh>
    <phoneticPr fontId="1"/>
  </si>
  <si>
    <t>81歳</t>
    <rPh sb="2" eb="3">
      <t>サイ</t>
    </rPh>
    <phoneticPr fontId="1"/>
  </si>
  <si>
    <t>82歳</t>
    <rPh sb="2" eb="3">
      <t>サイ</t>
    </rPh>
    <phoneticPr fontId="1"/>
  </si>
  <si>
    <t>83歳</t>
    <rPh sb="2" eb="3">
      <t>サイ</t>
    </rPh>
    <phoneticPr fontId="1"/>
  </si>
  <si>
    <t>84歳</t>
    <rPh sb="2" eb="3">
      <t>サイ</t>
    </rPh>
    <phoneticPr fontId="1"/>
  </si>
  <si>
    <t>85歳</t>
    <rPh sb="2" eb="3">
      <t>サイ</t>
    </rPh>
    <phoneticPr fontId="1"/>
  </si>
  <si>
    <t>86歳</t>
    <rPh sb="2" eb="3">
      <t>サイ</t>
    </rPh>
    <phoneticPr fontId="1"/>
  </si>
  <si>
    <t>87歳</t>
    <rPh sb="2" eb="3">
      <t>サイ</t>
    </rPh>
    <phoneticPr fontId="1"/>
  </si>
  <si>
    <t>88歳</t>
    <rPh sb="2" eb="3">
      <t>サイ</t>
    </rPh>
    <phoneticPr fontId="1"/>
  </si>
  <si>
    <t>89歳</t>
    <rPh sb="2" eb="3">
      <t>サイ</t>
    </rPh>
    <phoneticPr fontId="1"/>
  </si>
  <si>
    <t>90歳</t>
    <rPh sb="2" eb="3">
      <t>サイ</t>
    </rPh>
    <phoneticPr fontId="1"/>
  </si>
  <si>
    <t>91歳</t>
    <rPh sb="2" eb="3">
      <t>サイ</t>
    </rPh>
    <phoneticPr fontId="1"/>
  </si>
  <si>
    <t>92歳</t>
    <rPh sb="2" eb="3">
      <t>サイ</t>
    </rPh>
    <phoneticPr fontId="1"/>
  </si>
  <si>
    <t>93歳</t>
    <rPh sb="2" eb="3">
      <t>サイ</t>
    </rPh>
    <phoneticPr fontId="1"/>
  </si>
  <si>
    <t>94歳</t>
    <rPh sb="2" eb="3">
      <t>サイ</t>
    </rPh>
    <phoneticPr fontId="1"/>
  </si>
  <si>
    <t>95歳</t>
    <rPh sb="2" eb="3">
      <t>サイ</t>
    </rPh>
    <phoneticPr fontId="1"/>
  </si>
  <si>
    <t>96歳</t>
    <rPh sb="2" eb="3">
      <t>サイ</t>
    </rPh>
    <phoneticPr fontId="1"/>
  </si>
  <si>
    <t>97歳</t>
    <rPh sb="2" eb="3">
      <t>サイ</t>
    </rPh>
    <phoneticPr fontId="1"/>
  </si>
  <si>
    <t>98歳</t>
    <rPh sb="2" eb="3">
      <t>サイ</t>
    </rPh>
    <phoneticPr fontId="1"/>
  </si>
  <si>
    <t>99歳</t>
    <rPh sb="2" eb="3">
      <t>サイ</t>
    </rPh>
    <phoneticPr fontId="1"/>
  </si>
  <si>
    <t>100歳以上</t>
    <rPh sb="3" eb="4">
      <t>サイ</t>
    </rPh>
    <rPh sb="4" eb="6">
      <t>イジョウ</t>
    </rPh>
    <phoneticPr fontId="1"/>
  </si>
  <si>
    <t>平均寿命</t>
    <rPh sb="0" eb="2">
      <t>ヘイキン</t>
    </rPh>
    <rPh sb="2" eb="4">
      <t>ジュミョウ</t>
    </rPh>
    <phoneticPr fontId="1"/>
  </si>
  <si>
    <t>大森地区</t>
    <rPh sb="0" eb="2">
      <t>オオモリ</t>
    </rPh>
    <rPh sb="2" eb="4">
      <t>チク</t>
    </rPh>
    <phoneticPr fontId="3"/>
  </si>
  <si>
    <t>調布地区</t>
    <rPh sb="0" eb="2">
      <t>チョウフ</t>
    </rPh>
    <rPh sb="2" eb="4">
      <t>チク</t>
    </rPh>
    <phoneticPr fontId="3"/>
  </si>
  <si>
    <t>蒲田地区</t>
    <rPh sb="0" eb="2">
      <t>カマタ</t>
    </rPh>
    <rPh sb="2" eb="4">
      <t>チク</t>
    </rPh>
    <phoneticPr fontId="3"/>
  </si>
  <si>
    <t>大田区全域</t>
    <rPh sb="0" eb="3">
      <t>オオタク</t>
    </rPh>
    <rPh sb="3" eb="5">
      <t>ゼンイキ</t>
    </rPh>
    <phoneticPr fontId="3"/>
  </si>
  <si>
    <t xml:space="preserve">
</t>
    <phoneticPr fontId="6"/>
  </si>
  <si>
    <t>前回推計</t>
    <rPh sb="0" eb="2">
      <t>ゼンカイ</t>
    </rPh>
    <rPh sb="2" eb="4">
      <t>スイケイ</t>
    </rPh>
    <phoneticPr fontId="3"/>
  </si>
  <si>
    <t>【大田区】将来人口推計（住民基本台帳ベース2024年1月１日基準）</t>
    <rPh sb="0" eb="3">
      <t>オオタク</t>
    </rPh>
    <rPh sb="4" eb="6">
      <t>ショウライ</t>
    </rPh>
    <rPh sb="7" eb="9">
      <t>ジンコウ</t>
    </rPh>
    <rPh sb="8" eb="10">
      <t>スイケイ</t>
    </rPh>
    <rPh sb="12" eb="14">
      <t>ジュウミン</t>
    </rPh>
    <rPh sb="14" eb="16">
      <t>キホン</t>
    </rPh>
    <rPh sb="16" eb="18">
      <t>ダイチョウ</t>
    </rPh>
    <rPh sb="25" eb="26">
      <t>ネン</t>
    </rPh>
    <rPh sb="27" eb="28">
      <t>ガツ</t>
    </rPh>
    <rPh sb="29" eb="30">
      <t>ニチ</t>
    </rPh>
    <rPh sb="30" eb="32">
      <t>キジュン</t>
    </rPh>
    <phoneticPr fontId="3"/>
  </si>
  <si>
    <t>　</t>
  </si>
  <si>
    <t>【大田区】将来人口推計（住民基本台帳ベース2024年１月１日基準）</t>
    <rPh sb="0" eb="3">
      <t>オオタク</t>
    </rPh>
    <rPh sb="4" eb="6">
      <t>ショウライ</t>
    </rPh>
    <rPh sb="7" eb="9">
      <t>ジンコウ</t>
    </rPh>
    <rPh sb="8" eb="10">
      <t>スイケイ</t>
    </rPh>
    <rPh sb="12" eb="14">
      <t>ジュウミン</t>
    </rPh>
    <rPh sb="14" eb="16">
      <t>キホン</t>
    </rPh>
    <rPh sb="16" eb="18">
      <t>ダイチョウ</t>
    </rPh>
    <rPh sb="25" eb="26">
      <t>ネン</t>
    </rPh>
    <rPh sb="27" eb="28">
      <t>ガツ</t>
    </rPh>
    <rPh sb="29" eb="30">
      <t>ニチ</t>
    </rPh>
    <rPh sb="30" eb="32">
      <t>キジュン</t>
    </rPh>
    <phoneticPr fontId="3"/>
  </si>
  <si>
    <t>基本推計</t>
  </si>
  <si>
    <t>前回推計(R4推計)</t>
  </si>
  <si>
    <t>前回推計(R4推計)</t>
    <phoneticPr fontId="1"/>
  </si>
  <si>
    <t>（各年１月１日：人）</t>
    <phoneticPr fontId="6"/>
  </si>
  <si>
    <t xml:space="preserve"> </t>
  </si>
  <si>
    <t>＊2024年１月１日時点で、令和生まれ：0～５歳、 平成生まれ：６～34歳、昭和生まれ：35歳以上</t>
    <phoneticPr fontId="6"/>
  </si>
  <si>
    <t>：年少人口(0-14歳)_地区別(基本推計)</t>
    <rPh sb="1" eb="3">
      <t>ネンショウ</t>
    </rPh>
    <rPh sb="3" eb="5">
      <t>ジンコウ</t>
    </rPh>
    <rPh sb="10" eb="11">
      <t>サイ</t>
    </rPh>
    <rPh sb="13" eb="15">
      <t>チク</t>
    </rPh>
    <rPh sb="15" eb="16">
      <t>ベツ</t>
    </rPh>
    <phoneticPr fontId="3"/>
  </si>
  <si>
    <t>：生産年齢人口(15-64歳)_地区別(基本推計)</t>
    <rPh sb="1" eb="3">
      <t>セイサン</t>
    </rPh>
    <rPh sb="3" eb="5">
      <t>ネンレイ</t>
    </rPh>
    <rPh sb="5" eb="7">
      <t>ジンコウ</t>
    </rPh>
    <rPh sb="13" eb="14">
      <t>サイ</t>
    </rPh>
    <phoneticPr fontId="3"/>
  </si>
  <si>
    <t>：老年人口(65歳-)_地区別(基本推計)</t>
    <rPh sb="1" eb="3">
      <t>ロウネン</t>
    </rPh>
    <rPh sb="3" eb="5">
      <t>ジンコウ</t>
    </rPh>
    <rPh sb="8" eb="9">
      <t>サイ</t>
    </rPh>
    <phoneticPr fontId="3"/>
  </si>
  <si>
    <t>：総人口_地区別(基本推計)</t>
    <rPh sb="1" eb="4">
      <t>ソウジンコウ</t>
    </rPh>
    <phoneticPr fontId="3"/>
  </si>
  <si>
    <t>：年少人口比率_地区別(基本推計)</t>
    <rPh sb="1" eb="3">
      <t>ネンショウ</t>
    </rPh>
    <rPh sb="3" eb="5">
      <t>ジンコウ</t>
    </rPh>
    <rPh sb="5" eb="7">
      <t>ヒリツ</t>
    </rPh>
    <phoneticPr fontId="3"/>
  </si>
  <si>
    <t>：生産年齢人口比率_地区別(基本推計)</t>
    <rPh sb="1" eb="3">
      <t>セイサン</t>
    </rPh>
    <rPh sb="3" eb="5">
      <t>ネンレイ</t>
    </rPh>
    <rPh sb="5" eb="7">
      <t>ジンコウ</t>
    </rPh>
    <rPh sb="7" eb="9">
      <t>ヒリツ</t>
    </rPh>
    <phoneticPr fontId="3"/>
  </si>
  <si>
    <t>：高齢化率_地区別(基本推計)</t>
    <rPh sb="1" eb="4">
      <t>コウレイカ</t>
    </rPh>
    <rPh sb="4" eb="5">
      <t>リツ</t>
    </rPh>
    <phoneticPr fontId="3"/>
  </si>
  <si>
    <t>：後期高齢者(75歳-)_地区別(基本推計)</t>
    <rPh sb="9" eb="10">
      <t>サイ</t>
    </rPh>
    <phoneticPr fontId="3"/>
  </si>
  <si>
    <t>：100歳以上_地区別(基本推計)</t>
    <rPh sb="4" eb="5">
      <t>サイ</t>
    </rPh>
    <rPh sb="5" eb="7">
      <t>イジョウ</t>
    </rPh>
    <phoneticPr fontId="3"/>
  </si>
  <si>
    <t>：未就学児相当(0-5歳)_地区別(基本推計)</t>
    <rPh sb="11" eb="12">
      <t>サイ</t>
    </rPh>
    <phoneticPr fontId="3"/>
  </si>
  <si>
    <t>：小学生相当(6-11歳)_地区別(基本推計)</t>
    <rPh sb="11" eb="12">
      <t>サイ</t>
    </rPh>
    <phoneticPr fontId="3"/>
  </si>
  <si>
    <t>：中学生相当(12-14歳)_地区別(基本推計)</t>
    <rPh sb="12" eb="13">
      <t>サイ</t>
    </rPh>
    <phoneticPr fontId="3"/>
  </si>
  <si>
    <t>：男性人口_地区別(基本推計)</t>
    <rPh sb="1" eb="3">
      <t>ダンセイ</t>
    </rPh>
    <rPh sb="3" eb="5">
      <t>ジンコウ</t>
    </rPh>
    <phoneticPr fontId="3"/>
  </si>
  <si>
    <t>：女性人口_地区別(基本推計)</t>
    <rPh sb="1" eb="3">
      <t>ジョセイ</t>
    </rPh>
    <rPh sb="3" eb="5">
      <t>ジンコウ</t>
    </rPh>
    <phoneticPr fontId="3"/>
  </si>
  <si>
    <t>：平均年齢_地区別(基本推計)</t>
    <rPh sb="1" eb="3">
      <t>ヘイキン</t>
    </rPh>
    <rPh sb="3" eb="5">
      <t>ネンレイ</t>
    </rPh>
    <phoneticPr fontId="2"/>
  </si>
  <si>
    <t>：平均年齢（男性）_地区別(基本推計)</t>
    <rPh sb="1" eb="3">
      <t>ヘイキン</t>
    </rPh>
    <rPh sb="3" eb="5">
      <t>ネンレイ</t>
    </rPh>
    <rPh sb="6" eb="8">
      <t>ダンセイ</t>
    </rPh>
    <phoneticPr fontId="2"/>
  </si>
  <si>
    <t>：平均年齢（女性）_地区別(基本推計)</t>
    <rPh sb="1" eb="3">
      <t>ヘイキン</t>
    </rPh>
    <rPh sb="3" eb="5">
      <t>ネンレイ</t>
    </rPh>
    <rPh sb="6" eb="8">
      <t>ジョセイ</t>
    </rPh>
    <phoneticPr fontId="2"/>
  </si>
  <si>
    <t>：平均寿命（男性）_地区別(基本推計)</t>
    <rPh sb="1" eb="3">
      <t>ヘイキン</t>
    </rPh>
    <rPh sb="3" eb="5">
      <t>ジュミョウ</t>
    </rPh>
    <rPh sb="6" eb="8">
      <t>ダンセイ</t>
    </rPh>
    <phoneticPr fontId="2"/>
  </si>
  <si>
    <t>：平均寿命（女性）_地区別(基本推計)</t>
    <rPh sb="1" eb="3">
      <t>ヘイキン</t>
    </rPh>
    <rPh sb="3" eb="5">
      <t>ジュミョウ</t>
    </rPh>
    <rPh sb="6" eb="8">
      <t>ジョセイ</t>
    </rPh>
    <phoneticPr fontId="2"/>
  </si>
  <si>
    <t>：出生数(0歳人口)_地区別(基本推計)</t>
    <rPh sb="1" eb="4">
      <t>シュッショウスウ</t>
    </rPh>
    <rPh sb="6" eb="7">
      <t>サイ</t>
    </rPh>
    <rPh sb="7" eb="9">
      <t>ジンコウ</t>
    </rPh>
    <phoneticPr fontId="3"/>
  </si>
  <si>
    <t>：出生数(0歳人口)_男性_地区別(基本推計)</t>
    <rPh sb="1" eb="4">
      <t>シュッショウスウ</t>
    </rPh>
    <rPh sb="6" eb="7">
      <t>サイ</t>
    </rPh>
    <rPh sb="7" eb="9">
      <t>ジンコウ</t>
    </rPh>
    <rPh sb="11" eb="13">
      <t>ダンセイ</t>
    </rPh>
    <phoneticPr fontId="3"/>
  </si>
  <si>
    <t>：出生数(0歳人口)_女性_地区別(基本推計)</t>
    <rPh sb="1" eb="4">
      <t>シュッショウスウ</t>
    </rPh>
    <rPh sb="6" eb="7">
      <t>サイ</t>
    </rPh>
    <rPh sb="7" eb="9">
      <t>ジンコウ</t>
    </rPh>
    <rPh sb="11" eb="13">
      <t>ジョセイ</t>
    </rPh>
    <phoneticPr fontId="3"/>
  </si>
  <si>
    <t>：死者数_地区別(基本推計)</t>
    <rPh sb="1" eb="4">
      <t>シシャスウ</t>
    </rPh>
    <rPh sb="2" eb="3">
      <t>シャ</t>
    </rPh>
    <rPh sb="3" eb="4">
      <t>スウ</t>
    </rPh>
    <phoneticPr fontId="3"/>
  </si>
  <si>
    <t>：自然増減_年間_地区別(基本推計)</t>
    <rPh sb="1" eb="3">
      <t>シゼン</t>
    </rPh>
    <rPh sb="3" eb="5">
      <t>ゾウゲン</t>
    </rPh>
    <rPh sb="6" eb="8">
      <t>ネンカン</t>
    </rPh>
    <phoneticPr fontId="3"/>
  </si>
  <si>
    <t>：社会増減(転入超過数)_年間_地区別(基本推計)</t>
    <rPh sb="1" eb="3">
      <t>シャカイ</t>
    </rPh>
    <rPh sb="3" eb="5">
      <t>ゾウゲン</t>
    </rPh>
    <rPh sb="6" eb="8">
      <t>テンニュウ</t>
    </rPh>
    <rPh sb="8" eb="10">
      <t>チョウカ</t>
    </rPh>
    <rPh sb="10" eb="11">
      <t>スウ</t>
    </rPh>
    <rPh sb="13" eb="15">
      <t>ネンカン</t>
    </rPh>
    <phoneticPr fontId="3"/>
  </si>
  <si>
    <t>：転入超過数_男性_地区別(基本推計)</t>
    <rPh sb="1" eb="3">
      <t>テンニュウ</t>
    </rPh>
    <rPh sb="3" eb="5">
      <t>チョウカ</t>
    </rPh>
    <rPh sb="5" eb="6">
      <t>スウ</t>
    </rPh>
    <rPh sb="7" eb="9">
      <t>ダンセイ</t>
    </rPh>
    <phoneticPr fontId="3"/>
  </si>
  <si>
    <t>_地区別(基本推計)：転入超過数_女性</t>
    <rPh sb="11" eb="13">
      <t>テンニュウ</t>
    </rPh>
    <rPh sb="13" eb="15">
      <t>チョウカ</t>
    </rPh>
    <rPh sb="15" eb="16">
      <t>スウ</t>
    </rPh>
    <rPh sb="17" eb="19">
      <t>ジョセイ</t>
    </rPh>
    <phoneticPr fontId="3"/>
  </si>
  <si>
    <t>：総人口増減_年間_地区別(基本推計)</t>
    <rPh sb="1" eb="4">
      <t>ソウジンコウ</t>
    </rPh>
    <rPh sb="4" eb="6">
      <t>ゾウゲン</t>
    </rPh>
    <rPh sb="7" eb="9">
      <t>ネンカン</t>
    </rPh>
    <phoneticPr fontId="3"/>
  </si>
  <si>
    <t>：日本人_地区別(基本推計)</t>
    <rPh sb="1" eb="4">
      <t>ニホンジン</t>
    </rPh>
    <phoneticPr fontId="3"/>
  </si>
  <si>
    <t>：外国人_地区別(基本推計)</t>
    <rPh sb="1" eb="3">
      <t>ガイコク</t>
    </rPh>
    <rPh sb="3" eb="4">
      <t>ジン</t>
    </rPh>
    <phoneticPr fontId="3"/>
  </si>
  <si>
    <t>：合計特殊出生率（外国人を含む）_地区別(基本推計)</t>
    <rPh sb="1" eb="3">
      <t>ゴウケイ</t>
    </rPh>
    <rPh sb="3" eb="5">
      <t>トクシュ</t>
    </rPh>
    <rPh sb="5" eb="7">
      <t>シュッショウ</t>
    </rPh>
    <rPh sb="7" eb="8">
      <t>リツ</t>
    </rPh>
    <rPh sb="9" eb="11">
      <t>ガイコク</t>
    </rPh>
    <rPh sb="11" eb="12">
      <t>ジン</t>
    </rPh>
    <rPh sb="13" eb="14">
      <t>フク</t>
    </rPh>
    <phoneticPr fontId="3"/>
  </si>
  <si>
    <t>：死亡率（人口千対）_地区別(基本推計)</t>
    <rPh sb="1" eb="4">
      <t>シボウリツ</t>
    </rPh>
    <rPh sb="5" eb="7">
      <t>ジンコウ</t>
    </rPh>
    <rPh sb="7" eb="9">
      <t>センタイ</t>
    </rPh>
    <phoneticPr fontId="3"/>
  </si>
  <si>
    <t>：死亡率（男性_人口千対）_地区別(基本推計)</t>
    <rPh sb="1" eb="4">
      <t>シボウリツ</t>
    </rPh>
    <rPh sb="5" eb="7">
      <t>ダンセイ</t>
    </rPh>
    <rPh sb="8" eb="10">
      <t>ジンコウ</t>
    </rPh>
    <rPh sb="10" eb="12">
      <t>センタイ</t>
    </rPh>
    <phoneticPr fontId="3"/>
  </si>
  <si>
    <t>：死亡率（女性_人口千対）_地区別(基本推計)</t>
    <rPh sb="1" eb="4">
      <t>シボウリツ</t>
    </rPh>
    <rPh sb="5" eb="7">
      <t>ジョセイ</t>
    </rPh>
    <rPh sb="8" eb="10">
      <t>ジンコウ</t>
    </rPh>
    <rPh sb="10" eb="12">
      <t>センタイ</t>
    </rPh>
    <phoneticPr fontId="3"/>
  </si>
  <si>
    <t>：転入超過率_地区別(基本推計)</t>
    <rPh sb="1" eb="3">
      <t>テンニュウ</t>
    </rPh>
    <rPh sb="3" eb="5">
      <t>チョウカ</t>
    </rPh>
    <rPh sb="5" eb="6">
      <t>リツ</t>
    </rPh>
    <phoneticPr fontId="1"/>
  </si>
  <si>
    <t>：転入超過率（全年齢男）_地区別(基本推計)</t>
    <rPh sb="1" eb="3">
      <t>テンニュウ</t>
    </rPh>
    <rPh sb="3" eb="5">
      <t>チョウカ</t>
    </rPh>
    <rPh sb="5" eb="6">
      <t>リツ</t>
    </rPh>
    <rPh sb="7" eb="10">
      <t>ゼンネンレイ</t>
    </rPh>
    <rPh sb="10" eb="11">
      <t>オトコ</t>
    </rPh>
    <phoneticPr fontId="1"/>
  </si>
  <si>
    <t>：転入超過率（全年齢女）_地区別(基本推計)</t>
    <rPh sb="1" eb="3">
      <t>テンニュウ</t>
    </rPh>
    <rPh sb="3" eb="5">
      <t>チョウカ</t>
    </rPh>
    <rPh sb="5" eb="6">
      <t>リツ</t>
    </rPh>
    <rPh sb="7" eb="10">
      <t>ゼンネンレイ</t>
    </rPh>
    <rPh sb="10" eb="11">
      <t>オンナ</t>
    </rPh>
    <phoneticPr fontId="1"/>
  </si>
  <si>
    <t>：世帯数_地区別(基本推計)</t>
    <rPh sb="1" eb="4">
      <t>セタイスウ</t>
    </rPh>
    <phoneticPr fontId="1"/>
  </si>
  <si>
    <t>：単独世帯数_地区別(基本推計)</t>
    <rPh sb="1" eb="3">
      <t>タンドク</t>
    </rPh>
    <rPh sb="3" eb="6">
      <t>セタイスウ</t>
    </rPh>
    <phoneticPr fontId="1"/>
  </si>
  <si>
    <t>：核家族世帯数_地区別(基本推計)</t>
    <rPh sb="1" eb="4">
      <t>カクカゾク</t>
    </rPh>
    <rPh sb="4" eb="7">
      <t>セタイスウ</t>
    </rPh>
    <phoneticPr fontId="1"/>
  </si>
  <si>
    <t>：夫婦のみ世帯数_地区別(基本推計)</t>
    <rPh sb="1" eb="3">
      <t>フウフ</t>
    </rPh>
    <rPh sb="5" eb="8">
      <t>セタイスウ</t>
    </rPh>
    <phoneticPr fontId="1"/>
  </si>
  <si>
    <t>：夫婦と子世帯数_地区別(基本推計)</t>
    <rPh sb="1" eb="3">
      <t>フウフ</t>
    </rPh>
    <rPh sb="4" eb="5">
      <t>コ</t>
    </rPh>
    <rPh sb="5" eb="8">
      <t>セタイスウ</t>
    </rPh>
    <phoneticPr fontId="1"/>
  </si>
  <si>
    <t>：ひとり親世帯数_地区別(基本推計)</t>
    <rPh sb="4" eb="5">
      <t>オヤ</t>
    </rPh>
    <rPh sb="5" eb="8">
      <t>セタイスウ</t>
    </rPh>
    <phoneticPr fontId="1"/>
  </si>
  <si>
    <t>：その他世帯数_地区別(基本推計)</t>
    <rPh sb="3" eb="4">
      <t>タ</t>
    </rPh>
    <rPh sb="4" eb="7">
      <t>セタイスウ</t>
    </rPh>
    <phoneticPr fontId="1"/>
  </si>
  <si>
    <t>：世帯あたり人員（総人口/世帯数）_地区別(基本推計)</t>
    <rPh sb="1" eb="3">
      <t>セタイ</t>
    </rPh>
    <rPh sb="6" eb="8">
      <t>ジンイン</t>
    </rPh>
    <rPh sb="9" eb="12">
      <t>ソウジンコウ</t>
    </rPh>
    <rPh sb="13" eb="16">
      <t>セタイスウ</t>
    </rPh>
    <rPh sb="15" eb="17">
      <t>イッセタイ</t>
    </rPh>
    <phoneticPr fontId="1"/>
  </si>
  <si>
    <t>基本推計：総人口（男女別）推移</t>
    <rPh sb="5" eb="8">
      <t>ソウジンコウ</t>
    </rPh>
    <rPh sb="9" eb="11">
      <t>ダンジョ</t>
    </rPh>
    <rPh sb="11" eb="12">
      <t>ベツ</t>
    </rPh>
    <rPh sb="13" eb="15">
      <t>スイイ</t>
    </rPh>
    <phoneticPr fontId="1"/>
  </si>
  <si>
    <t>基本推計：総人口（男女別）推移_構成比</t>
    <rPh sb="5" eb="8">
      <t>ソウジンコウ</t>
    </rPh>
    <rPh sb="9" eb="11">
      <t>ダンジョ</t>
    </rPh>
    <rPh sb="11" eb="12">
      <t>ベツ</t>
    </rPh>
    <rPh sb="13" eb="15">
      <t>スイイ</t>
    </rPh>
    <rPh sb="16" eb="19">
      <t>コウセイヒ</t>
    </rPh>
    <phoneticPr fontId="1"/>
  </si>
  <si>
    <t>基本推計：総人口（国籍別）推移</t>
    <rPh sb="5" eb="8">
      <t>ソウジンコウ</t>
    </rPh>
    <rPh sb="9" eb="11">
      <t>コクセキ</t>
    </rPh>
    <rPh sb="11" eb="12">
      <t>ベツ</t>
    </rPh>
    <rPh sb="13" eb="15">
      <t>スイイ</t>
    </rPh>
    <phoneticPr fontId="1"/>
  </si>
  <si>
    <t>基本推計：総人口（国籍別）推移_構成比</t>
    <rPh sb="5" eb="8">
      <t>ソウジンコウ</t>
    </rPh>
    <rPh sb="9" eb="11">
      <t>コクセキ</t>
    </rPh>
    <rPh sb="11" eb="12">
      <t>ベツ</t>
    </rPh>
    <rPh sb="13" eb="15">
      <t>スイイ</t>
    </rPh>
    <rPh sb="16" eb="19">
      <t>コウセイヒ</t>
    </rPh>
    <phoneticPr fontId="1"/>
  </si>
  <si>
    <t>基本推計：総人口（年齢３区分別）推移</t>
    <rPh sb="5" eb="8">
      <t>ソウジンコウ</t>
    </rPh>
    <rPh sb="9" eb="11">
      <t>ネンレイ</t>
    </rPh>
    <rPh sb="12" eb="14">
      <t>クブン</t>
    </rPh>
    <rPh sb="14" eb="15">
      <t>ベツ</t>
    </rPh>
    <rPh sb="15" eb="16">
      <t>クニベツ</t>
    </rPh>
    <rPh sb="16" eb="18">
      <t>スイイ</t>
    </rPh>
    <phoneticPr fontId="1"/>
  </si>
  <si>
    <t>基本推計：総人口（年齢３区分別）推移_構成比</t>
    <rPh sb="5" eb="8">
      <t>ソウジンコウ</t>
    </rPh>
    <rPh sb="9" eb="11">
      <t>ネンレイ</t>
    </rPh>
    <rPh sb="12" eb="14">
      <t>クブン</t>
    </rPh>
    <rPh sb="14" eb="15">
      <t>ベツ</t>
    </rPh>
    <rPh sb="15" eb="16">
      <t>クニベツ</t>
    </rPh>
    <rPh sb="16" eb="18">
      <t>スイイ</t>
    </rPh>
    <rPh sb="19" eb="22">
      <t>コウセイヒ</t>
    </rPh>
    <phoneticPr fontId="1"/>
  </si>
  <si>
    <t>基本推計：世帯（家族類型別）推移</t>
    <rPh sb="5" eb="7">
      <t>セタイ</t>
    </rPh>
    <rPh sb="8" eb="10">
      <t>カゾク</t>
    </rPh>
    <rPh sb="10" eb="12">
      <t>ルイケイ</t>
    </rPh>
    <rPh sb="12" eb="13">
      <t>ベツ</t>
    </rPh>
    <rPh sb="14" eb="16">
      <t>スイイ</t>
    </rPh>
    <phoneticPr fontId="1"/>
  </si>
  <si>
    <t>基本推計世帯（家族類型別）推移_構成比</t>
    <rPh sb="4" eb="6">
      <t>セタイ</t>
    </rPh>
    <rPh sb="7" eb="9">
      <t>カゾク</t>
    </rPh>
    <rPh sb="9" eb="11">
      <t>ルイケイ</t>
    </rPh>
    <rPh sb="11" eb="12">
      <t>ベツ</t>
    </rPh>
    <rPh sb="13" eb="15">
      <t>スイイ</t>
    </rPh>
    <rPh sb="16" eb="19">
      <t>コウセイヒ</t>
    </rPh>
    <phoneticPr fontId="1"/>
  </si>
  <si>
    <t>基本推計：総人口（世代別）推移</t>
    <rPh sb="5" eb="8">
      <t>ソウジンコウ</t>
    </rPh>
    <rPh sb="9" eb="11">
      <t>セダイ</t>
    </rPh>
    <rPh sb="11" eb="12">
      <t>クベツ</t>
    </rPh>
    <rPh sb="12" eb="13">
      <t>クニベツ</t>
    </rPh>
    <rPh sb="13" eb="15">
      <t>スイイ</t>
    </rPh>
    <phoneticPr fontId="1"/>
  </si>
  <si>
    <t>基本推計：総人口（世代別）推移_構成比</t>
    <rPh sb="5" eb="8">
      <t>ソウジンコウ</t>
    </rPh>
    <rPh sb="9" eb="11">
      <t>セダイ</t>
    </rPh>
    <rPh sb="11" eb="12">
      <t>クベツ</t>
    </rPh>
    <rPh sb="12" eb="13">
      <t>クニベツ</t>
    </rPh>
    <rPh sb="13" eb="15">
      <t>スイイ</t>
    </rPh>
    <rPh sb="16" eb="19">
      <t>コウセイヒ</t>
    </rPh>
    <phoneticPr fontId="1"/>
  </si>
  <si>
    <t>基本推計：世帯（家族類型別）推移_構成比</t>
    <rPh sb="5" eb="7">
      <t>セタイ</t>
    </rPh>
    <rPh sb="8" eb="10">
      <t>カゾク</t>
    </rPh>
    <rPh sb="10" eb="12">
      <t>ルイケイ</t>
    </rPh>
    <rPh sb="12" eb="13">
      <t>ベツ</t>
    </rPh>
    <rPh sb="14" eb="16">
      <t>スイイ</t>
    </rPh>
    <rPh sb="17" eb="20">
      <t>コウセイヒ</t>
    </rPh>
    <phoneticPr fontId="1"/>
  </si>
  <si>
    <t>総人口（男女別）_区全域（基本推計）</t>
    <rPh sb="0" eb="3">
      <t>ソウジンコウ</t>
    </rPh>
    <rPh sb="4" eb="6">
      <t>ダンジョ</t>
    </rPh>
    <rPh sb="6" eb="7">
      <t>ベツ</t>
    </rPh>
    <rPh sb="13" eb="15">
      <t>キホン</t>
    </rPh>
    <phoneticPr fontId="1"/>
  </si>
  <si>
    <t>総人口（男女別）_構成比_区全域（基本推計）</t>
    <rPh sb="0" eb="3">
      <t>ソウジンコウ</t>
    </rPh>
    <rPh sb="4" eb="6">
      <t>ダンジョ</t>
    </rPh>
    <rPh sb="6" eb="7">
      <t>ベツ</t>
    </rPh>
    <rPh sb="9" eb="12">
      <t>コウセイヒ</t>
    </rPh>
    <rPh sb="17" eb="19">
      <t>キホン</t>
    </rPh>
    <phoneticPr fontId="1"/>
  </si>
  <si>
    <t>総人口（年齢３区分別）_区全域（基本推計）</t>
    <rPh sb="0" eb="3">
      <t>ソウジンコウ</t>
    </rPh>
    <rPh sb="4" eb="6">
      <t>ネンレイ</t>
    </rPh>
    <rPh sb="7" eb="9">
      <t>クブン</t>
    </rPh>
    <rPh sb="9" eb="10">
      <t>ベツ</t>
    </rPh>
    <rPh sb="10" eb="11">
      <t>クニベツ</t>
    </rPh>
    <rPh sb="16" eb="18">
      <t>キホン</t>
    </rPh>
    <phoneticPr fontId="1"/>
  </si>
  <si>
    <t>総人口（年齢３区分別）_構成比_区全域（基本推計）</t>
    <rPh sb="0" eb="3">
      <t>ソウジンコウ</t>
    </rPh>
    <rPh sb="4" eb="6">
      <t>ネンレイ</t>
    </rPh>
    <rPh sb="7" eb="9">
      <t>クブン</t>
    </rPh>
    <rPh sb="9" eb="10">
      <t>ベツ</t>
    </rPh>
    <rPh sb="10" eb="11">
      <t>クニベツ</t>
    </rPh>
    <rPh sb="12" eb="15">
      <t>コウセイヒ</t>
    </rPh>
    <rPh sb="20" eb="22">
      <t>キホン</t>
    </rPh>
    <phoneticPr fontId="1"/>
  </si>
  <si>
    <t>総人口（世代別）_区全域（基本推計）</t>
    <rPh sb="0" eb="3">
      <t>ソウジンコウ</t>
    </rPh>
    <rPh sb="4" eb="6">
      <t>セダイ</t>
    </rPh>
    <rPh sb="6" eb="7">
      <t>クベツ</t>
    </rPh>
    <rPh sb="7" eb="8">
      <t>クニベツ</t>
    </rPh>
    <rPh sb="13" eb="15">
      <t>キホン</t>
    </rPh>
    <phoneticPr fontId="1"/>
  </si>
  <si>
    <t>総人口（世代別）_構成比_区全域（基本推計）</t>
    <rPh sb="0" eb="3">
      <t>ソウジンコウ</t>
    </rPh>
    <rPh sb="4" eb="6">
      <t>セダイ</t>
    </rPh>
    <rPh sb="6" eb="7">
      <t>クベツ</t>
    </rPh>
    <rPh sb="7" eb="8">
      <t>クニベツ</t>
    </rPh>
    <rPh sb="9" eb="12">
      <t>コウセイヒ</t>
    </rPh>
    <rPh sb="17" eb="19">
      <t>キホン</t>
    </rPh>
    <phoneticPr fontId="1"/>
  </si>
  <si>
    <r>
      <t xml:space="preserve">
</t>
    </r>
    <r>
      <rPr>
        <b/>
        <sz val="14"/>
        <rFont val="Meiryo UI"/>
        <family val="3"/>
        <charset val="128"/>
      </rPr>
      <t>［基準日］</t>
    </r>
    <r>
      <rPr>
        <sz val="14"/>
        <rFont val="Meiryo UI"/>
        <family val="3"/>
        <charset val="128"/>
      </rPr>
      <t xml:space="preserve">
　・住民基本台帳人口（2024年1月1日時点）
</t>
    </r>
    <r>
      <rPr>
        <sz val="14"/>
        <rFont val="Meiryo UI"/>
        <family val="3"/>
        <charset val="128"/>
      </rPr>
      <t xml:space="preserve">
</t>
    </r>
    <r>
      <rPr>
        <b/>
        <sz val="14"/>
        <rFont val="Meiryo UI"/>
        <family val="3"/>
        <charset val="128"/>
      </rPr>
      <t>［推計手法：人口］</t>
    </r>
    <r>
      <rPr>
        <sz val="14"/>
        <rFont val="Meiryo UI"/>
        <family val="3"/>
        <charset val="128"/>
      </rPr>
      <t xml:space="preserve">
　将来人口の推計手法は、人口の変化を決定する値を自然増減（出生・死亡）と社会増減（転出入）の要因ごとに設定する
　「コーホート要因法」を用いています。
　本推計では、基準日時点における男女それぞれの同年齢の集団（人口）をコーホートと呼びます。
</t>
    </r>
    <r>
      <rPr>
        <b/>
        <sz val="14"/>
        <rFont val="Meiryo UI"/>
        <family val="3"/>
        <charset val="128"/>
      </rPr>
      <t xml:space="preserve">
</t>
    </r>
    <r>
      <rPr>
        <b/>
        <strike/>
        <sz val="14"/>
        <rFont val="Meiryo UI"/>
        <family val="3"/>
        <charset val="128"/>
      </rPr>
      <t/>
    </r>
    <rPh sb="26" eb="29">
      <t>ニチジテン</t>
    </rPh>
    <rPh sb="33" eb="35">
      <t>スイケイ</t>
    </rPh>
    <rPh sb="35" eb="37">
      <t>シュホウ</t>
    </rPh>
    <rPh sb="38" eb="40">
      <t>ジンコウ</t>
    </rPh>
    <rPh sb="43" eb="45">
      <t>ショウライ</t>
    </rPh>
    <rPh sb="45" eb="47">
      <t>ジンコウ</t>
    </rPh>
    <rPh sb="48" eb="50">
      <t>スイケイ</t>
    </rPh>
    <rPh sb="50" eb="52">
      <t>シュホウ</t>
    </rPh>
    <rPh sb="54" eb="56">
      <t>ジンコウ</t>
    </rPh>
    <rPh sb="57" eb="59">
      <t>ヘンカ</t>
    </rPh>
    <rPh sb="60" eb="62">
      <t>ケッテイ</t>
    </rPh>
    <rPh sb="64" eb="65">
      <t>アタイ</t>
    </rPh>
    <rPh sb="66" eb="68">
      <t>シゼン</t>
    </rPh>
    <rPh sb="68" eb="70">
      <t>ゾウゲン</t>
    </rPh>
    <rPh sb="71" eb="73">
      <t>シュッショウ</t>
    </rPh>
    <rPh sb="74" eb="76">
      <t>シボウ</t>
    </rPh>
    <rPh sb="78" eb="80">
      <t>シャカイ</t>
    </rPh>
    <rPh sb="80" eb="82">
      <t>ゾウゲン</t>
    </rPh>
    <rPh sb="83" eb="85">
      <t>テンシュツ</t>
    </rPh>
    <rPh sb="85" eb="86">
      <t>ニュウ</t>
    </rPh>
    <rPh sb="88" eb="90">
      <t>ヨウイン</t>
    </rPh>
    <rPh sb="93" eb="95">
      <t>セッテイ</t>
    </rPh>
    <rPh sb="105" eb="107">
      <t>ヨウイン</t>
    </rPh>
    <rPh sb="107" eb="108">
      <t>ホウ</t>
    </rPh>
    <rPh sb="110" eb="111">
      <t>モチ</t>
    </rPh>
    <rPh sb="119" eb="120">
      <t>ホン</t>
    </rPh>
    <rPh sb="120" eb="122">
      <t>スイケイ</t>
    </rPh>
    <rPh sb="125" eb="128">
      <t>キジュンビ</t>
    </rPh>
    <rPh sb="128" eb="130">
      <t>ジテン</t>
    </rPh>
    <rPh sb="134" eb="136">
      <t>ダンジョ</t>
    </rPh>
    <rPh sb="141" eb="144">
      <t>ドウネンレイ</t>
    </rPh>
    <rPh sb="145" eb="147">
      <t>シュウダン</t>
    </rPh>
    <rPh sb="148" eb="150">
      <t>ジンコウ</t>
    </rPh>
    <rPh sb="158" eb="159">
      <t>ヨ</t>
    </rPh>
    <phoneticPr fontId="6"/>
  </si>
  <si>
    <r>
      <rPr>
        <b/>
        <sz val="14"/>
        <rFont val="Meiryo UI"/>
        <family val="3"/>
        <charset val="128"/>
      </rPr>
      <t xml:space="preserve">
［推計の仮定（基本推計）］</t>
    </r>
    <r>
      <rPr>
        <sz val="14"/>
        <rFont val="Meiryo UI"/>
        <family val="3"/>
        <charset val="128"/>
      </rPr>
      <t xml:space="preserve">
　大田区では、年間で20年以上プラス（転入超過）であった社会増減が、2020年からのコロナ禍においてマイナス（転出超過）となりました。
　令和６年には人口が回復しましたが、新型コロナウイルス感染症拡大による人口への影響がいつまで続くのか不明であることから、過去６年間の人口動向を踏まえた推計を実施することとしました。過去６年間の動向のうち、３年間は人口が増加、３年間はコロナ禍による人口減少となっています。
</t>
    </r>
    <r>
      <rPr>
        <b/>
        <sz val="14"/>
        <rFont val="Meiryo UI"/>
        <family val="3"/>
        <charset val="128"/>
      </rPr>
      <t xml:space="preserve">
［推計結果の概要］</t>
    </r>
    <r>
      <rPr>
        <sz val="14"/>
        <rFont val="Meiryo UI"/>
        <family val="3"/>
        <charset val="128"/>
      </rPr>
      <t xml:space="preserve">
　基本推計
　　　2020年代半ばまでは転出超過から転入超過へ徐々に移行。
　　　2020年代後半から2040年代前半まではほぼ横ばいではあるが、転入超過により人口が緩やかに増加。
　　　2040年代半ば以降は少子多死による自然減の拡大により人口が緩やかに減少。
　　　長期的に70万人の人口規模を維持。</t>
    </r>
    <rPh sb="8" eb="10">
      <t>キホン</t>
    </rPh>
    <rPh sb="231" eb="233">
      <t>キホン</t>
    </rPh>
    <rPh sb="294" eb="295">
      <t>ヨコ</t>
    </rPh>
    <rPh sb="332" eb="334">
      <t>イコウ</t>
    </rPh>
    <phoneticPr fontId="6"/>
  </si>
  <si>
    <r>
      <rPr>
        <b/>
        <sz val="26"/>
        <rFont val="Meiryo UI"/>
        <family val="3"/>
        <charset val="128"/>
      </rPr>
      <t>大田区人口推計（令和６年４月）の概要</t>
    </r>
    <r>
      <rPr>
        <b/>
        <sz val="14"/>
        <rFont val="Meiryo UI"/>
        <family val="3"/>
        <charset val="128"/>
      </rPr>
      <t xml:space="preserve">
</t>
    </r>
    <r>
      <rPr>
        <sz val="14"/>
        <rFont val="Meiryo UI"/>
        <family val="3"/>
        <charset val="128"/>
      </rPr>
      <t>　大田区は、新たに、令和52（2070）年までの将来人口を推計しました。</t>
    </r>
    <r>
      <rPr>
        <b/>
        <sz val="14"/>
        <rFont val="Meiryo UI"/>
        <family val="3"/>
        <charset val="128"/>
      </rPr>
      <t xml:space="preserve">
［推計期間］
</t>
    </r>
    <r>
      <rPr>
        <sz val="14"/>
        <rFont val="Meiryo UI"/>
        <family val="3"/>
        <charset val="128"/>
      </rPr>
      <t>　・2025から2070年</t>
    </r>
    <r>
      <rPr>
        <b/>
        <sz val="14"/>
        <rFont val="Meiryo UI"/>
        <family val="3"/>
        <charset val="128"/>
      </rPr>
      <t xml:space="preserve">
［対象地域］
</t>
    </r>
    <r>
      <rPr>
        <sz val="14"/>
        <rFont val="Meiryo UI"/>
        <family val="3"/>
        <charset val="128"/>
      </rPr>
      <t xml:space="preserve">　区の全域、3つの地区に分割した地区別にそれぞれ推計値を公表します。
　・大田区全域、地区別（大森地区・調布地区・蒲田地区）
　　　大森地区：大森東、大森西、入新井、馬込、池上、新井宿特別出張所の合計。
　　　調布地区：嶺町、田園調布、鵜の木、久が原、雪谷、千束特別出張所の合計。
　　　蒲田地区：糀谷、羽田、六郷、矢口、蒲田西、蒲田東特別出張所の合計。
</t>
    </r>
    <r>
      <rPr>
        <b/>
        <sz val="14"/>
        <rFont val="Meiryo UI"/>
        <family val="3"/>
        <charset val="128"/>
      </rPr>
      <t>［推計人口］</t>
    </r>
    <r>
      <rPr>
        <sz val="14"/>
        <rFont val="Meiryo UI"/>
        <family val="3"/>
        <charset val="128"/>
      </rPr>
      <t xml:space="preserve">
　住民基本台帳人口を基にして推計を実施しています。
　</t>
    </r>
    <rPh sb="0" eb="3">
      <t>オオタク</t>
    </rPh>
    <rPh sb="3" eb="5">
      <t>ジンコウ</t>
    </rPh>
    <rPh sb="5" eb="7">
      <t>スイケイ</t>
    </rPh>
    <rPh sb="8" eb="10">
      <t>レイワ</t>
    </rPh>
    <rPh sb="11" eb="12">
      <t>ネン</t>
    </rPh>
    <rPh sb="13" eb="14">
      <t>ガツ</t>
    </rPh>
    <rPh sb="16" eb="18">
      <t>ガイヨウ</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</si>
</sst>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 ;[Red]\-#,##0\ "/>
    <numFmt numFmtId="177" formatCode="0.0%"/>
    <numFmt numFmtId="178" formatCode="&quot;令和&quot;0&quot;年&quot;"/>
    <numFmt numFmtId="179" formatCode="#,##0_);[Red]\(#,##0\)"/>
    <numFmt numFmtId="180" formatCode="#,##0_ "/>
    <numFmt numFmtId="181" formatCode="#,##0.000_ ;[Red]\-#,##0.000\ "/>
    <numFmt numFmtId="182" formatCode="#,##0;&quot;▲ &quot;#,##0"/>
    <numFmt numFmtId="183" formatCode="0&quot;年&quot;"/>
    <numFmt numFmtId="184" formatCode="&quot;＋&quot;#,##0;&quot;▲&quot;#,##0"/>
    <numFmt numFmtId="185" formatCode="#,##0.000;&quot;▲ &quot;#,##0.000"/>
    <numFmt numFmtId="186" formatCode="#,##0;&quot;△ &quot;#,##0"/>
  </numFmts>
  <fonts count="28">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name val="ＭＳ Ｐゴシック"/>
      <family val="3"/>
      <charset val="128"/>
    </font>
    <font>
      <sz val="10"/>
      <name val="丸ｺﾞｼｯｸ"/>
      <family val="3"/>
      <charset val="128"/>
    </font>
    <font>
      <sz val="6"/>
      <name val="ＭＳ Ｐゴシック"/>
      <family val="2"/>
      <charset val="128"/>
      <scheme val="minor"/>
    </font>
    <font>
      <sz val="7"/>
      <name val="ＭＳ 明朝"/>
      <family val="1"/>
      <charset val="128"/>
    </font>
    <font>
      <sz val="14"/>
      <name val="ＭＳ 明朝"/>
      <family val="1"/>
      <charset val="128"/>
    </font>
    <font>
      <b/>
      <sz val="14"/>
      <name val="Meiryo UI"/>
      <family val="3"/>
      <charset val="128"/>
    </font>
    <font>
      <b/>
      <sz val="26"/>
      <name val="Meiryo UI"/>
      <family val="3"/>
      <charset val="128"/>
    </font>
    <font>
      <sz val="14"/>
      <name val="Meiryo UI"/>
      <family val="3"/>
      <charset val="128"/>
    </font>
    <font>
      <sz val="24"/>
      <name val="ＭＳ ゴシック"/>
      <family val="3"/>
      <charset val="128"/>
    </font>
    <font>
      <sz val="24"/>
      <name val="ＭＳ 明朝"/>
      <family val="1"/>
      <charset val="128"/>
    </font>
    <font>
      <sz val="14"/>
      <color indexed="12"/>
      <name val="ＭＳ 明朝"/>
      <family val="1"/>
      <charset val="128"/>
    </font>
    <font>
      <sz val="16"/>
      <name val="ＭＳ 明朝"/>
      <family val="1"/>
      <charset val="128"/>
    </font>
    <font>
      <sz val="14"/>
      <color indexed="81"/>
      <name val="ＭＳ Ｐゴシック"/>
      <family val="3"/>
      <charset val="128"/>
    </font>
    <font>
      <b/>
      <sz val="12"/>
      <color theme="1"/>
      <name val="游ゴシック"/>
      <family val="3"/>
      <charset val="128"/>
    </font>
    <font>
      <b/>
      <sz val="9"/>
      <color theme="1"/>
      <name val="游ゴシック"/>
      <family val="3"/>
      <charset val="128"/>
    </font>
    <font>
      <b/>
      <sz val="9"/>
      <color theme="0"/>
      <name val="游ゴシック"/>
      <family val="3"/>
      <charset val="128"/>
    </font>
    <font>
      <b/>
      <sz val="10"/>
      <color theme="1"/>
      <name val="游ゴシック"/>
      <family val="3"/>
      <charset val="128"/>
    </font>
    <font>
      <b/>
      <sz val="12"/>
      <color theme="1"/>
      <name val="Meiryo UI"/>
      <family val="3"/>
      <charset val="128"/>
    </font>
    <font>
      <b/>
      <sz val="10"/>
      <color theme="1"/>
      <name val="Meiryo UI"/>
      <family val="3"/>
      <charset val="128"/>
    </font>
    <font>
      <b/>
      <sz val="9"/>
      <color theme="1"/>
      <name val="Meiryo UI"/>
      <family val="3"/>
      <charset val="128"/>
    </font>
    <font>
      <b/>
      <sz val="9"/>
      <color theme="0"/>
      <name val="Meiryo UI"/>
      <family val="3"/>
      <charset val="128"/>
    </font>
    <font>
      <sz val="10"/>
      <color theme="1"/>
      <name val="Meiryo UI"/>
      <family val="3"/>
      <charset val="128"/>
    </font>
    <font>
      <b/>
      <strike/>
      <sz val="14"/>
      <name val="Meiryo UI"/>
      <family val="3"/>
      <charset val="128"/>
    </font>
    <font>
      <sz val="11"/>
      <color theme="1"/>
      <name val="ＭＳ Ｐゴシック"/>
      <family val="2"/>
      <charset val="128"/>
      <scheme val="minor"/>
    </font>
  </fonts>
  <fills count="14">
    <fill>
      <patternFill patternType="none"/>
    </fill>
    <fill>
      <patternFill patternType="gray125"/>
    </fill>
    <fill>
      <patternFill patternType="solid">
        <fgColor indexed="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alignment vertical="center"/>
    </xf>
    <xf numFmtId="0" fontId="5" fillId="0" borderId="0"/>
    <xf numFmtId="38" fontId="5" fillId="0" borderId="0" applyFont="0" applyFill="0" applyBorder="0" applyAlignment="0" applyProtection="0"/>
    <xf numFmtId="0" fontId="8" fillId="0" borderId="0"/>
    <xf numFmtId="0" fontId="4" fillId="0" borderId="0">
      <alignment vertical="center"/>
    </xf>
    <xf numFmtId="9" fontId="27" fillId="0" borderId="0" applyFont="0" applyFill="0" applyBorder="0" applyAlignment="0" applyProtection="0">
      <alignment vertical="center"/>
    </xf>
  </cellStyleXfs>
  <cellXfs count="166">
    <xf numFmtId="0" fontId="0" fillId="0" borderId="0" xfId="0">
      <alignment vertical="center"/>
    </xf>
    <xf numFmtId="0" fontId="8" fillId="0" borderId="0" xfId="3"/>
    <xf numFmtId="0" fontId="12" fillId="0" borderId="0" xfId="3" quotePrefix="1" applyFont="1" applyFill="1" applyAlignment="1">
      <alignment horizontal="left"/>
    </xf>
    <xf numFmtId="0" fontId="13" fillId="0" borderId="0" xfId="3" applyFont="1" applyFill="1" applyAlignment="1">
      <alignment horizontal="left"/>
    </xf>
    <xf numFmtId="0" fontId="8" fillId="0" borderId="0" xfId="3" applyFont="1" applyFill="1"/>
    <xf numFmtId="0" fontId="8" fillId="0" borderId="0" xfId="3" applyFill="1"/>
    <xf numFmtId="0" fontId="14" fillId="0" borderId="0" xfId="3" applyFont="1"/>
    <xf numFmtId="0" fontId="15" fillId="0" borderId="0" xfId="3" quotePrefix="1" applyFont="1" applyAlignment="1">
      <alignment horizontal="left"/>
    </xf>
    <xf numFmtId="0" fontId="8" fillId="0" borderId="0" xfId="3" applyFont="1"/>
    <xf numFmtId="0" fontId="8" fillId="0" borderId="0" xfId="3" applyFont="1" applyAlignment="1" applyProtection="1">
      <alignment horizontal="left"/>
    </xf>
    <xf numFmtId="0" fontId="8" fillId="2" borderId="3" xfId="3" applyFill="1" applyBorder="1" applyAlignment="1" applyProtection="1">
      <alignment horizontal="center"/>
    </xf>
    <xf numFmtId="0" fontId="8" fillId="2" borderId="3" xfId="3" applyFont="1" applyFill="1" applyBorder="1" applyAlignment="1" applyProtection="1">
      <alignment horizontal="center"/>
    </xf>
    <xf numFmtId="178" fontId="8" fillId="2" borderId="1" xfId="3" applyNumberFormat="1" applyFill="1" applyBorder="1"/>
    <xf numFmtId="178" fontId="8" fillId="2" borderId="1" xfId="3" applyNumberFormat="1" applyFont="1" applyFill="1" applyBorder="1" applyAlignment="1">
      <alignment horizontal="center"/>
    </xf>
    <xf numFmtId="178" fontId="8" fillId="2" borderId="1" xfId="3" applyNumberFormat="1" applyFont="1" applyFill="1" applyBorder="1" applyAlignment="1" applyProtection="1">
      <alignment horizontal="center"/>
    </xf>
    <xf numFmtId="178" fontId="8" fillId="0" borderId="0" xfId="3" applyNumberFormat="1"/>
    <xf numFmtId="0" fontId="8" fillId="2" borderId="2" xfId="3" applyFont="1" applyFill="1" applyBorder="1"/>
    <xf numFmtId="0" fontId="8" fillId="0" borderId="2" xfId="3" applyFont="1" applyBorder="1"/>
    <xf numFmtId="179" fontId="8" fillId="0" borderId="2" xfId="3" applyNumberFormat="1" applyFont="1" applyFill="1" applyBorder="1"/>
    <xf numFmtId="176" fontId="8" fillId="0" borderId="2" xfId="3" applyNumberFormat="1" applyFont="1" applyFill="1" applyBorder="1"/>
    <xf numFmtId="0" fontId="8" fillId="2" borderId="2" xfId="3" applyFont="1" applyFill="1" applyBorder="1" applyAlignment="1">
      <alignment horizontal="center"/>
    </xf>
    <xf numFmtId="177" fontId="8" fillId="0" borderId="2" xfId="3" applyNumberFormat="1" applyFont="1" applyFill="1" applyBorder="1"/>
    <xf numFmtId="0" fontId="8" fillId="0" borderId="0" xfId="3" applyFont="1" applyFill="1" applyBorder="1"/>
    <xf numFmtId="176" fontId="8" fillId="0" borderId="2" xfId="3" applyNumberFormat="1" applyFont="1" applyFill="1" applyBorder="1" applyAlignment="1">
      <alignment vertical="center" shrinkToFit="1"/>
    </xf>
    <xf numFmtId="176" fontId="8" fillId="0" borderId="0" xfId="3" applyNumberFormat="1" applyFont="1"/>
    <xf numFmtId="180" fontId="8" fillId="0" borderId="0" xfId="3" applyNumberFormat="1" applyFont="1"/>
    <xf numFmtId="176" fontId="8" fillId="0" borderId="2" xfId="3" applyNumberFormat="1" applyFont="1" applyBorder="1"/>
    <xf numFmtId="176" fontId="8" fillId="0" borderId="0" xfId="3" applyNumberFormat="1" applyFill="1" applyBorder="1"/>
    <xf numFmtId="0" fontId="8" fillId="0" borderId="2" xfId="3" applyFill="1" applyBorder="1"/>
    <xf numFmtId="179" fontId="8" fillId="0" borderId="2" xfId="3" applyNumberFormat="1" applyFill="1" applyBorder="1"/>
    <xf numFmtId="0" fontId="14" fillId="0" borderId="2" xfId="3" applyFont="1" applyBorder="1"/>
    <xf numFmtId="0" fontId="8" fillId="0" borderId="2" xfId="3" applyBorder="1"/>
    <xf numFmtId="0" fontId="8" fillId="0" borderId="0" xfId="3" applyFont="1" applyFill="1" applyAlignment="1">
      <alignment horizontal="center"/>
    </xf>
    <xf numFmtId="176" fontId="8" fillId="0" borderId="0" xfId="3" applyNumberFormat="1" applyFont="1" applyFill="1" applyBorder="1"/>
    <xf numFmtId="179" fontId="8" fillId="0" borderId="0" xfId="3" applyNumberFormat="1" applyFont="1" applyFill="1"/>
    <xf numFmtId="179" fontId="8" fillId="0" borderId="0" xfId="3" applyNumberFormat="1" applyFont="1" applyFill="1" applyBorder="1"/>
    <xf numFmtId="181" fontId="8" fillId="0" borderId="2" xfId="3" applyNumberFormat="1" applyFill="1" applyBorder="1"/>
    <xf numFmtId="181" fontId="8" fillId="0" borderId="2" xfId="3" applyNumberFormat="1" applyFont="1" applyFill="1" applyBorder="1"/>
    <xf numFmtId="181" fontId="8" fillId="0" borderId="2" xfId="3" applyNumberFormat="1" applyFont="1" applyBorder="1"/>
    <xf numFmtId="181" fontId="8" fillId="2" borderId="2" xfId="3" applyNumberFormat="1" applyFont="1" applyFill="1" applyBorder="1"/>
    <xf numFmtId="181" fontId="8" fillId="0" borderId="0" xfId="3" applyNumberFormat="1" applyFont="1"/>
    <xf numFmtId="181" fontId="8" fillId="0" borderId="0" xfId="3" applyNumberFormat="1" applyFont="1" applyFill="1"/>
    <xf numFmtId="181" fontId="8" fillId="0" borderId="0" xfId="3" applyNumberFormat="1"/>
    <xf numFmtId="181" fontId="14" fillId="0" borderId="0" xfId="3" applyNumberFormat="1" applyFont="1"/>
    <xf numFmtId="181" fontId="8" fillId="0" borderId="2" xfId="3" applyNumberFormat="1" applyBorder="1"/>
    <xf numFmtId="181" fontId="14" fillId="0" borderId="2" xfId="3" applyNumberFormat="1" applyFont="1" applyBorder="1"/>
    <xf numFmtId="176" fontId="8" fillId="0" borderId="2" xfId="3" applyNumberFormat="1" applyFill="1" applyBorder="1"/>
    <xf numFmtId="176" fontId="8" fillId="0" borderId="0" xfId="3" applyNumberFormat="1" applyFont="1" applyAlignment="1">
      <alignment horizontal="center" vertical="center"/>
    </xf>
    <xf numFmtId="176" fontId="8" fillId="2" borderId="2" xfId="3" applyNumberFormat="1" applyFont="1" applyFill="1" applyBorder="1"/>
    <xf numFmtId="0" fontId="8" fillId="2" borderId="2" xfId="3" applyNumberFormat="1" applyFont="1" applyFill="1" applyBorder="1"/>
    <xf numFmtId="0" fontId="8" fillId="0" borderId="2" xfId="3" applyNumberFormat="1" applyFont="1" applyBorder="1"/>
    <xf numFmtId="0" fontId="8" fillId="0" borderId="2" xfId="3" applyNumberFormat="1" applyFont="1" applyFill="1" applyBorder="1"/>
    <xf numFmtId="0" fontId="8" fillId="0" borderId="0" xfId="3" applyNumberFormat="1" applyFont="1"/>
    <xf numFmtId="0" fontId="8" fillId="0" borderId="2" xfId="3" applyFont="1" applyFill="1" applyBorder="1"/>
    <xf numFmtId="178" fontId="8" fillId="0" borderId="0" xfId="3" applyNumberFormat="1" applyFont="1"/>
    <xf numFmtId="178" fontId="8" fillId="0" borderId="0" xfId="3" applyNumberFormat="1" applyFont="1" applyFill="1"/>
    <xf numFmtId="179" fontId="8" fillId="0" borderId="0" xfId="3" applyNumberFormat="1" applyFont="1"/>
    <xf numFmtId="0" fontId="8" fillId="0" borderId="0" xfId="3" applyNumberFormat="1"/>
    <xf numFmtId="0" fontId="8" fillId="0" borderId="2" xfId="3" applyNumberFormat="1" applyFill="1" applyBorder="1"/>
    <xf numFmtId="0" fontId="17" fillId="0" borderId="0" xfId="0" applyFont="1" applyFill="1" applyBorder="1" applyAlignment="1">
      <alignment vertical="center"/>
    </xf>
    <xf numFmtId="0" fontId="20" fillId="0" borderId="0" xfId="0" applyFont="1" applyFill="1" applyBorder="1">
      <alignment vertical="center"/>
    </xf>
    <xf numFmtId="0" fontId="20" fillId="0" borderId="0" xfId="0" applyFont="1" applyFill="1" applyBorder="1" applyAlignment="1">
      <alignment horizontal="right" vertical="center"/>
    </xf>
    <xf numFmtId="183" fontId="18" fillId="0" borderId="0" xfId="0" applyNumberFormat="1" applyFont="1" applyFill="1" applyBorder="1" applyAlignment="1">
      <alignment horizontal="right" vertical="center"/>
    </xf>
    <xf numFmtId="183" fontId="18" fillId="0" borderId="0" xfId="0" applyNumberFormat="1" applyFont="1" applyFill="1" applyBorder="1" applyAlignment="1">
      <alignment horizontal="center" vertical="center"/>
    </xf>
    <xf numFmtId="183" fontId="18" fillId="0" borderId="2" xfId="0" applyNumberFormat="1" applyFont="1" applyFill="1" applyBorder="1" applyAlignment="1">
      <alignment horizontal="center" vertical="center"/>
    </xf>
    <xf numFmtId="182" fontId="18" fillId="0" borderId="0" xfId="0" applyNumberFormat="1" applyFont="1" applyFill="1" applyBorder="1" applyAlignment="1">
      <alignment horizontal="right" vertical="center"/>
    </xf>
    <xf numFmtId="182" fontId="18" fillId="0" borderId="0" xfId="0" applyNumberFormat="1" applyFont="1" applyFill="1" applyBorder="1">
      <alignment vertical="center"/>
    </xf>
    <xf numFmtId="182" fontId="18" fillId="0" borderId="2" xfId="0" applyNumberFormat="1" applyFont="1" applyFill="1" applyBorder="1" applyAlignment="1">
      <alignment horizontal="right" vertical="center"/>
    </xf>
    <xf numFmtId="183" fontId="18" fillId="0" borderId="2" xfId="0" applyNumberFormat="1" applyFont="1" applyFill="1" applyBorder="1" applyAlignment="1">
      <alignment horizontal="right" vertical="center"/>
    </xf>
    <xf numFmtId="182" fontId="19" fillId="6" borderId="2" xfId="0" applyNumberFormat="1" applyFont="1" applyFill="1" applyBorder="1" applyAlignment="1">
      <alignment horizontal="right" vertical="center"/>
    </xf>
    <xf numFmtId="182" fontId="18" fillId="0" borderId="2" xfId="0" applyNumberFormat="1" applyFont="1" applyFill="1" applyBorder="1">
      <alignment vertical="center"/>
    </xf>
    <xf numFmtId="182" fontId="19" fillId="6" borderId="2" xfId="0" applyNumberFormat="1" applyFont="1" applyFill="1" applyBorder="1">
      <alignment vertical="center"/>
    </xf>
    <xf numFmtId="0" fontId="8" fillId="0" borderId="5" xfId="3" applyNumberFormat="1" applyFont="1" applyFill="1" applyBorder="1"/>
    <xf numFmtId="0" fontId="8" fillId="0" borderId="0" xfId="3" applyNumberFormat="1" applyFill="1" applyBorder="1"/>
    <xf numFmtId="176" fontId="8" fillId="0" borderId="0" xfId="3" applyNumberFormat="1"/>
    <xf numFmtId="176" fontId="14" fillId="0" borderId="2" xfId="3" applyNumberFormat="1" applyFont="1" applyBorder="1"/>
    <xf numFmtId="0" fontId="14" fillId="0" borderId="2" xfId="3" applyNumberFormat="1" applyFont="1" applyBorder="1"/>
    <xf numFmtId="179" fontId="14" fillId="0" borderId="0" xfId="3" applyNumberFormat="1" applyFont="1"/>
    <xf numFmtId="179" fontId="8" fillId="0" borderId="0" xfId="3" applyNumberFormat="1"/>
    <xf numFmtId="183" fontId="8" fillId="2" borderId="3" xfId="3" applyNumberFormat="1" applyFill="1" applyBorder="1" applyAlignment="1" applyProtection="1">
      <alignment horizontal="center"/>
    </xf>
    <xf numFmtId="183" fontId="8" fillId="2" borderId="3" xfId="3" applyNumberFormat="1" applyFont="1" applyFill="1" applyBorder="1" applyAlignment="1" applyProtection="1">
      <alignment horizontal="center"/>
    </xf>
    <xf numFmtId="183" fontId="8" fillId="0" borderId="0" xfId="3" applyNumberFormat="1"/>
    <xf numFmtId="183" fontId="14" fillId="0" borderId="0" xfId="3" applyNumberFormat="1" applyFont="1"/>
    <xf numFmtId="183" fontId="8" fillId="0" borderId="0" xfId="3" applyNumberFormat="1" applyFont="1"/>
    <xf numFmtId="183" fontId="8" fillId="0" borderId="0" xfId="3" applyNumberFormat="1" applyFont="1" applyFill="1"/>
    <xf numFmtId="0" fontId="21" fillId="0" borderId="0" xfId="0" applyFont="1" applyFill="1" applyBorder="1" applyAlignment="1">
      <alignment vertical="center"/>
    </xf>
    <xf numFmtId="0" fontId="22" fillId="0" borderId="0" xfId="0" applyFont="1" applyFill="1" applyBorder="1">
      <alignment vertical="center"/>
    </xf>
    <xf numFmtId="0" fontId="22" fillId="0" borderId="0" xfId="0" applyFont="1" applyFill="1" applyBorder="1" applyAlignment="1">
      <alignment horizontal="right" vertical="center"/>
    </xf>
    <xf numFmtId="183" fontId="23" fillId="0" borderId="0" xfId="0" applyNumberFormat="1" applyFont="1" applyFill="1" applyBorder="1" applyAlignment="1">
      <alignment horizontal="right" vertical="center"/>
    </xf>
    <xf numFmtId="183" fontId="23" fillId="0" borderId="0" xfId="0" applyNumberFormat="1" applyFont="1" applyFill="1" applyBorder="1" applyAlignment="1">
      <alignment horizontal="center" vertical="center"/>
    </xf>
    <xf numFmtId="183" fontId="23" fillId="0" borderId="2" xfId="0" applyNumberFormat="1" applyFont="1" applyFill="1" applyBorder="1" applyAlignment="1">
      <alignment horizontal="center" vertical="center"/>
    </xf>
    <xf numFmtId="182" fontId="23" fillId="0" borderId="0" xfId="0" applyNumberFormat="1" applyFont="1" applyFill="1" applyBorder="1" applyAlignment="1">
      <alignment horizontal="right" vertical="center"/>
    </xf>
    <xf numFmtId="182" fontId="23" fillId="0" borderId="0" xfId="0" applyNumberFormat="1" applyFont="1" applyFill="1" applyBorder="1">
      <alignment vertical="center"/>
    </xf>
    <xf numFmtId="183" fontId="23" fillId="0" borderId="2" xfId="0" applyNumberFormat="1" applyFont="1" applyFill="1" applyBorder="1" applyAlignment="1">
      <alignment horizontal="right" vertical="center"/>
    </xf>
    <xf numFmtId="182" fontId="23" fillId="5" borderId="2" xfId="0" applyNumberFormat="1" applyFont="1" applyFill="1" applyBorder="1" applyAlignment="1">
      <alignment horizontal="right" vertical="center"/>
    </xf>
    <xf numFmtId="186" fontId="23" fillId="5" borderId="2" xfId="0" applyNumberFormat="1" applyFont="1" applyFill="1" applyBorder="1" applyAlignment="1">
      <alignment vertical="center"/>
    </xf>
    <xf numFmtId="182" fontId="23" fillId="10" borderId="2" xfId="0" applyNumberFormat="1" applyFont="1" applyFill="1" applyBorder="1" applyAlignment="1">
      <alignment horizontal="right" vertical="center"/>
    </xf>
    <xf numFmtId="186" fontId="23" fillId="10" borderId="2" xfId="0" applyNumberFormat="1" applyFont="1" applyFill="1" applyBorder="1" applyAlignment="1">
      <alignment vertical="center"/>
    </xf>
    <xf numFmtId="182" fontId="23" fillId="12" borderId="2" xfId="0" applyNumberFormat="1" applyFont="1" applyFill="1" applyBorder="1" applyAlignment="1">
      <alignment horizontal="right" vertical="center"/>
    </xf>
    <xf numFmtId="186" fontId="23" fillId="12" borderId="2" xfId="0" applyNumberFormat="1" applyFont="1" applyFill="1" applyBorder="1" applyAlignment="1">
      <alignment vertical="center"/>
    </xf>
    <xf numFmtId="182" fontId="24" fillId="6" borderId="2" xfId="0" applyNumberFormat="1" applyFont="1" applyFill="1" applyBorder="1" applyAlignment="1">
      <alignment horizontal="right" vertical="center"/>
    </xf>
    <xf numFmtId="186" fontId="24" fillId="6" borderId="2" xfId="0" applyNumberFormat="1" applyFont="1" applyFill="1" applyBorder="1" applyAlignment="1">
      <alignment vertical="center"/>
    </xf>
    <xf numFmtId="182" fontId="23" fillId="0" borderId="2" xfId="0" applyNumberFormat="1" applyFont="1" applyFill="1" applyBorder="1" applyAlignment="1">
      <alignment horizontal="right" vertical="center"/>
    </xf>
    <xf numFmtId="182" fontId="23" fillId="0" borderId="2" xfId="0" applyNumberFormat="1" applyFont="1" applyFill="1" applyBorder="1">
      <alignment vertical="center"/>
    </xf>
    <xf numFmtId="182" fontId="23" fillId="3" borderId="2" xfId="0" applyNumberFormat="1" applyFont="1" applyFill="1" applyBorder="1" applyAlignment="1">
      <alignment horizontal="right" vertical="center"/>
    </xf>
    <xf numFmtId="182" fontId="23" fillId="4" borderId="2" xfId="0" applyNumberFormat="1" applyFont="1" applyFill="1" applyBorder="1" applyAlignment="1">
      <alignment horizontal="right" vertical="center"/>
    </xf>
    <xf numFmtId="182" fontId="24" fillId="6" borderId="2" xfId="0" applyNumberFormat="1" applyFont="1" applyFill="1" applyBorder="1">
      <alignment vertical="center"/>
    </xf>
    <xf numFmtId="184" fontId="23" fillId="0" borderId="2" xfId="0" applyNumberFormat="1" applyFont="1" applyFill="1" applyBorder="1">
      <alignment vertical="center"/>
    </xf>
    <xf numFmtId="184" fontId="24" fillId="6" borderId="2" xfId="0" applyNumberFormat="1" applyFont="1" applyFill="1" applyBorder="1">
      <alignment vertical="center"/>
    </xf>
    <xf numFmtId="184" fontId="23" fillId="5" borderId="2" xfId="0" applyNumberFormat="1" applyFont="1" applyFill="1" applyBorder="1" applyAlignment="1">
      <alignment horizontal="center" vertical="center"/>
    </xf>
    <xf numFmtId="184" fontId="23" fillId="5" borderId="2" xfId="0" applyNumberFormat="1" applyFont="1" applyFill="1" applyBorder="1" applyAlignment="1">
      <alignment vertical="center"/>
    </xf>
    <xf numFmtId="184" fontId="23" fillId="10" borderId="2" xfId="0" applyNumberFormat="1" applyFont="1" applyFill="1" applyBorder="1" applyAlignment="1">
      <alignment horizontal="center" vertical="center"/>
    </xf>
    <xf numFmtId="184" fontId="23" fillId="10" borderId="2" xfId="0" applyNumberFormat="1" applyFont="1" applyFill="1" applyBorder="1" applyAlignment="1">
      <alignment vertical="center"/>
    </xf>
    <xf numFmtId="184" fontId="23" fillId="12" borderId="2" xfId="0" applyNumberFormat="1" applyFont="1" applyFill="1" applyBorder="1" applyAlignment="1">
      <alignment horizontal="center" vertical="center"/>
    </xf>
    <xf numFmtId="184" fontId="23" fillId="12" borderId="2" xfId="0" applyNumberFormat="1" applyFont="1" applyFill="1" applyBorder="1" applyAlignment="1">
      <alignment vertical="center"/>
    </xf>
    <xf numFmtId="184" fontId="24" fillId="6" borderId="2" xfId="0" applyNumberFormat="1" applyFont="1" applyFill="1" applyBorder="1" applyAlignment="1">
      <alignment horizontal="center" vertical="center"/>
    </xf>
    <xf numFmtId="184" fontId="24" fillId="6" borderId="2" xfId="0" applyNumberFormat="1" applyFont="1" applyFill="1" applyBorder="1" applyAlignment="1">
      <alignment vertical="center"/>
    </xf>
    <xf numFmtId="177" fontId="23" fillId="0" borderId="2" xfId="0" applyNumberFormat="1" applyFont="1" applyFill="1" applyBorder="1">
      <alignment vertical="center"/>
    </xf>
    <xf numFmtId="177" fontId="24" fillId="6" borderId="2" xfId="0" applyNumberFormat="1" applyFont="1" applyFill="1" applyBorder="1">
      <alignment vertical="center"/>
    </xf>
    <xf numFmtId="177" fontId="23" fillId="12" borderId="2" xfId="0" applyNumberFormat="1" applyFont="1" applyFill="1" applyBorder="1" applyAlignment="1">
      <alignment vertical="center"/>
    </xf>
    <xf numFmtId="177" fontId="23" fillId="5" borderId="2" xfId="0" applyNumberFormat="1" applyFont="1" applyFill="1" applyBorder="1" applyAlignment="1">
      <alignment vertical="center"/>
    </xf>
    <xf numFmtId="177" fontId="23" fillId="10" borderId="2" xfId="0" applyNumberFormat="1" applyFont="1" applyFill="1" applyBorder="1" applyAlignment="1">
      <alignment vertical="center"/>
    </xf>
    <xf numFmtId="177" fontId="24" fillId="6" borderId="2" xfId="0" applyNumberFormat="1" applyFont="1" applyFill="1" applyBorder="1" applyAlignment="1">
      <alignment vertical="center"/>
    </xf>
    <xf numFmtId="177" fontId="23" fillId="5" borderId="2" xfId="0" applyNumberFormat="1" applyFont="1" applyFill="1" applyBorder="1" applyAlignment="1">
      <alignment horizontal="right" vertical="center"/>
    </xf>
    <xf numFmtId="177" fontId="23" fillId="3" borderId="2" xfId="0" applyNumberFormat="1" applyFont="1" applyFill="1" applyBorder="1" applyAlignment="1">
      <alignment horizontal="right" vertical="center"/>
    </xf>
    <xf numFmtId="177" fontId="23" fillId="12" borderId="2" xfId="0" applyNumberFormat="1" applyFont="1" applyFill="1" applyBorder="1" applyAlignment="1">
      <alignment horizontal="right" vertical="center"/>
    </xf>
    <xf numFmtId="182" fontId="23" fillId="7" borderId="2" xfId="0" applyNumberFormat="1" applyFont="1" applyFill="1" applyBorder="1" applyAlignment="1">
      <alignment horizontal="right" vertical="center"/>
    </xf>
    <xf numFmtId="182" fontId="23" fillId="8" borderId="2" xfId="0" applyNumberFormat="1" applyFont="1" applyFill="1" applyBorder="1" applyAlignment="1">
      <alignment horizontal="right" vertical="center"/>
    </xf>
    <xf numFmtId="182" fontId="23" fillId="9" borderId="2" xfId="0" applyNumberFormat="1" applyFont="1" applyFill="1" applyBorder="1" applyAlignment="1">
      <alignment horizontal="right" vertical="center"/>
    </xf>
    <xf numFmtId="0" fontId="23" fillId="0" borderId="0" xfId="0" applyFont="1" applyFill="1" applyBorder="1">
      <alignment vertical="center"/>
    </xf>
    <xf numFmtId="177" fontId="23" fillId="4" borderId="2" xfId="0" applyNumberFormat="1" applyFont="1" applyFill="1" applyBorder="1" applyAlignment="1">
      <alignment horizontal="right" vertical="center"/>
    </xf>
    <xf numFmtId="182" fontId="23" fillId="11" borderId="2" xfId="0" applyNumberFormat="1" applyFont="1" applyFill="1" applyBorder="1" applyAlignment="1">
      <alignment horizontal="right" vertical="center"/>
    </xf>
    <xf numFmtId="0" fontId="25" fillId="0" borderId="0" xfId="0" applyFont="1" applyFill="1" applyBorder="1" applyAlignment="1">
      <alignment vertical="center"/>
    </xf>
    <xf numFmtId="177" fontId="23" fillId="10" borderId="2" xfId="0" applyNumberFormat="1" applyFont="1" applyFill="1" applyBorder="1" applyAlignment="1">
      <alignment horizontal="right" vertical="center"/>
    </xf>
    <xf numFmtId="177" fontId="23" fillId="11" borderId="2" xfId="0" applyNumberFormat="1" applyFont="1" applyFill="1" applyBorder="1" applyAlignment="1">
      <alignment horizontal="right" vertical="center"/>
    </xf>
    <xf numFmtId="185" fontId="23" fillId="0" borderId="2" xfId="0" applyNumberFormat="1" applyFont="1" applyFill="1" applyBorder="1">
      <alignment vertical="center"/>
    </xf>
    <xf numFmtId="185" fontId="24" fillId="6" borderId="2" xfId="0" applyNumberFormat="1" applyFont="1" applyFill="1" applyBorder="1">
      <alignment vertical="center"/>
    </xf>
    <xf numFmtId="176" fontId="8" fillId="0" borderId="2" xfId="3" applyNumberFormat="1" applyBorder="1"/>
    <xf numFmtId="176" fontId="8" fillId="0" borderId="0" xfId="3" applyNumberFormat="1" applyFont="1" applyFill="1"/>
    <xf numFmtId="176" fontId="8" fillId="13" borderId="2" xfId="3" applyNumberFormat="1" applyFont="1" applyFill="1" applyBorder="1"/>
    <xf numFmtId="177" fontId="8" fillId="13" borderId="2" xfId="5" applyNumberFormat="1" applyFont="1" applyFill="1" applyBorder="1" applyAlignment="1"/>
    <xf numFmtId="10" fontId="8" fillId="13" borderId="2" xfId="5" applyNumberFormat="1" applyFont="1" applyFill="1" applyBorder="1" applyAlignment="1"/>
    <xf numFmtId="0" fontId="9" fillId="0" borderId="0" xfId="3" applyFont="1" applyAlignment="1">
      <alignment vertical="top" wrapText="1"/>
    </xf>
    <xf numFmtId="0" fontId="9" fillId="0" borderId="0" xfId="3" applyFont="1" applyAlignment="1">
      <alignment vertical="top"/>
    </xf>
    <xf numFmtId="0" fontId="11" fillId="0" borderId="0" xfId="3" applyFont="1" applyAlignment="1">
      <alignment horizontal="left" vertical="top" wrapText="1"/>
    </xf>
    <xf numFmtId="0" fontId="11" fillId="0" borderId="0" xfId="3" applyFont="1" applyAlignment="1">
      <alignment horizontal="left" vertical="top"/>
    </xf>
    <xf numFmtId="183" fontId="23" fillId="0" borderId="4" xfId="0" applyNumberFormat="1" applyFont="1" applyFill="1" applyBorder="1" applyAlignment="1">
      <alignment horizontal="right" vertical="center"/>
    </xf>
    <xf numFmtId="183" fontId="23" fillId="0" borderId="6" xfId="0" applyNumberFormat="1" applyFont="1" applyFill="1" applyBorder="1" applyAlignment="1">
      <alignment horizontal="right" vertical="center"/>
    </xf>
    <xf numFmtId="182" fontId="23" fillId="5" borderId="4" xfId="0" applyNumberFormat="1" applyFont="1" applyFill="1" applyBorder="1" applyAlignment="1">
      <alignment horizontal="right" vertical="center"/>
    </xf>
    <xf numFmtId="182" fontId="23" fillId="5" borderId="6" xfId="0" applyNumberFormat="1" applyFont="1" applyFill="1" applyBorder="1" applyAlignment="1">
      <alignment horizontal="right" vertical="center"/>
    </xf>
    <xf numFmtId="182" fontId="23" fillId="10" borderId="4" xfId="0" applyNumberFormat="1" applyFont="1" applyFill="1" applyBorder="1" applyAlignment="1">
      <alignment horizontal="right" vertical="center"/>
    </xf>
    <xf numFmtId="182" fontId="23" fillId="10" borderId="6" xfId="0" applyNumberFormat="1" applyFont="1" applyFill="1" applyBorder="1" applyAlignment="1">
      <alignment horizontal="right" vertical="center"/>
    </xf>
    <xf numFmtId="182" fontId="23" fillId="12" borderId="4" xfId="0" applyNumberFormat="1" applyFont="1" applyFill="1" applyBorder="1" applyAlignment="1">
      <alignment horizontal="right" vertical="center"/>
    </xf>
    <xf numFmtId="182" fontId="23" fillId="12" borderId="6" xfId="0" applyNumberFormat="1" applyFont="1" applyFill="1" applyBorder="1" applyAlignment="1">
      <alignment horizontal="right" vertical="center"/>
    </xf>
    <xf numFmtId="182" fontId="24" fillId="6" borderId="4" xfId="0" applyNumberFormat="1" applyFont="1" applyFill="1" applyBorder="1" applyAlignment="1">
      <alignment horizontal="right" vertical="center"/>
    </xf>
    <xf numFmtId="182" fontId="24" fillId="6" borderId="6" xfId="0" applyNumberFormat="1" applyFont="1" applyFill="1" applyBorder="1" applyAlignment="1">
      <alignment horizontal="right" vertical="center"/>
    </xf>
    <xf numFmtId="182" fontId="23" fillId="5" borderId="2" xfId="0" applyNumberFormat="1" applyFont="1" applyFill="1" applyBorder="1" applyAlignment="1">
      <alignment horizontal="right" vertical="center"/>
    </xf>
    <xf numFmtId="182" fontId="23" fillId="3" borderId="2" xfId="0" applyNumberFormat="1" applyFont="1" applyFill="1" applyBorder="1" applyAlignment="1">
      <alignment horizontal="right" vertical="center"/>
    </xf>
    <xf numFmtId="183" fontId="23" fillId="0" borderId="2" xfId="0" applyNumberFormat="1" applyFont="1" applyFill="1" applyBorder="1" applyAlignment="1">
      <alignment horizontal="center" vertical="center"/>
    </xf>
    <xf numFmtId="182" fontId="23" fillId="12" borderId="2" xfId="0" applyNumberFormat="1" applyFont="1" applyFill="1" applyBorder="1" applyAlignment="1">
      <alignment horizontal="right" vertical="center"/>
    </xf>
    <xf numFmtId="182" fontId="23" fillId="7" borderId="2" xfId="0" applyNumberFormat="1" applyFont="1" applyFill="1" applyBorder="1" applyAlignment="1">
      <alignment horizontal="right" vertical="center"/>
    </xf>
    <xf numFmtId="182" fontId="23" fillId="8" borderId="2" xfId="0" applyNumberFormat="1" applyFont="1" applyFill="1" applyBorder="1" applyAlignment="1">
      <alignment horizontal="right" vertical="center"/>
    </xf>
    <xf numFmtId="182" fontId="23" fillId="9" borderId="2" xfId="0" applyNumberFormat="1" applyFont="1" applyFill="1" applyBorder="1" applyAlignment="1">
      <alignment horizontal="right" vertical="center"/>
    </xf>
    <xf numFmtId="182" fontId="23" fillId="4" borderId="2" xfId="0" applyNumberFormat="1" applyFont="1" applyFill="1" applyBorder="1" applyAlignment="1">
      <alignment horizontal="right" vertical="center"/>
    </xf>
    <xf numFmtId="182" fontId="23" fillId="10" borderId="2" xfId="0" applyNumberFormat="1" applyFont="1" applyFill="1" applyBorder="1" applyAlignment="1">
      <alignment horizontal="right" vertical="center"/>
    </xf>
    <xf numFmtId="182" fontId="23" fillId="11" borderId="2" xfId="0" applyNumberFormat="1" applyFont="1" applyFill="1" applyBorder="1" applyAlignment="1">
      <alignment horizontal="right" vertical="center"/>
    </xf>
  </cellXfs>
  <cellStyles count="6">
    <cellStyle name="パーセント" xfId="5" builtinId="5"/>
    <cellStyle name="桁区切り 2" xfId="2"/>
    <cellStyle name="標準" xfId="0" builtinId="0"/>
    <cellStyle name="標準 2" xfId="1"/>
    <cellStyle name="標準 3" xfId="3"/>
    <cellStyle name="標準 4" xfId="4"/>
  </cellStyles>
  <dxfs count="0"/>
  <tableStyles count="0" defaultTableStyle="TableStyleMedium2" defaultPivotStyle="PivotStyleLight16"/>
  <colors>
    <mruColors>
      <color rgb="FF4BACC6"/>
      <color rgb="FF0058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7.xml"/><Relationship Id="rId18" Type="http://schemas.openxmlformats.org/officeDocument/2006/relationships/chartsheet" Target="chartsheets/sheet9.xml"/><Relationship Id="rId26" Type="http://schemas.openxmlformats.org/officeDocument/2006/relationships/chartsheet" Target="chartsheets/sheet13.xml"/><Relationship Id="rId39" Type="http://schemas.openxmlformats.org/officeDocument/2006/relationships/worksheet" Target="worksheets/sheet20.xml"/><Relationship Id="rId21" Type="http://schemas.openxmlformats.org/officeDocument/2006/relationships/worksheet" Target="worksheets/sheet11.xml"/><Relationship Id="rId34" Type="http://schemas.openxmlformats.org/officeDocument/2006/relationships/chartsheet" Target="chartsheets/sheet17.xml"/><Relationship Id="rId42" Type="http://schemas.openxmlformats.org/officeDocument/2006/relationships/chartsheet" Target="chartsheets/sheet21.xml"/><Relationship Id="rId47" Type="http://schemas.openxmlformats.org/officeDocument/2006/relationships/worksheet" Target="worksheets/sheet24.xml"/><Relationship Id="rId50" Type="http://schemas.openxmlformats.org/officeDocument/2006/relationships/chartsheet" Target="chartsheets/sheet25.xml"/><Relationship Id="rId55" Type="http://schemas.openxmlformats.org/officeDocument/2006/relationships/worksheet" Target="worksheets/sheet28.xml"/><Relationship Id="rId63" Type="http://schemas.openxmlformats.org/officeDocument/2006/relationships/worksheet" Target="worksheets/sheet32.xml"/><Relationship Id="rId68" Type="http://schemas.openxmlformats.org/officeDocument/2006/relationships/chartsheet" Target="chartsheets/sheet34.xml"/><Relationship Id="rId76" Type="http://schemas.openxmlformats.org/officeDocument/2006/relationships/chartsheet" Target="chartsheets/sheet38.xml"/><Relationship Id="rId84" Type="http://schemas.openxmlformats.org/officeDocument/2006/relationships/chartsheet" Target="chartsheets/sheet42.xml"/><Relationship Id="rId89" Type="http://schemas.openxmlformats.org/officeDocument/2006/relationships/worksheet" Target="worksheets/sheet46.xml"/><Relationship Id="rId7" Type="http://schemas.openxmlformats.org/officeDocument/2006/relationships/worksheet" Target="worksheets/sheet4.xml"/><Relationship Id="rId71" Type="http://schemas.openxmlformats.org/officeDocument/2006/relationships/worksheet" Target="worksheets/sheet36.xml"/><Relationship Id="rId92"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chartsheet" Target="chartsheets/sheet8.xml"/><Relationship Id="rId29" Type="http://schemas.openxmlformats.org/officeDocument/2006/relationships/worksheet" Target="worksheets/sheet15.xml"/><Relationship Id="rId11" Type="http://schemas.openxmlformats.org/officeDocument/2006/relationships/worksheet" Target="worksheets/sheet6.xml"/><Relationship Id="rId24" Type="http://schemas.openxmlformats.org/officeDocument/2006/relationships/chartsheet" Target="chartsheets/sheet12.xml"/><Relationship Id="rId32" Type="http://schemas.openxmlformats.org/officeDocument/2006/relationships/chartsheet" Target="chartsheets/sheet16.xml"/><Relationship Id="rId37" Type="http://schemas.openxmlformats.org/officeDocument/2006/relationships/worksheet" Target="worksheets/sheet19.xml"/><Relationship Id="rId40" Type="http://schemas.openxmlformats.org/officeDocument/2006/relationships/chartsheet" Target="chartsheets/sheet20.xml"/><Relationship Id="rId45" Type="http://schemas.openxmlformats.org/officeDocument/2006/relationships/worksheet" Target="worksheets/sheet23.xml"/><Relationship Id="rId53" Type="http://schemas.openxmlformats.org/officeDocument/2006/relationships/worksheet" Target="worksheets/sheet27.xml"/><Relationship Id="rId58" Type="http://schemas.openxmlformats.org/officeDocument/2006/relationships/chartsheet" Target="chartsheets/sheet29.xml"/><Relationship Id="rId66" Type="http://schemas.openxmlformats.org/officeDocument/2006/relationships/chartsheet" Target="chartsheets/sheet33.xml"/><Relationship Id="rId74" Type="http://schemas.openxmlformats.org/officeDocument/2006/relationships/chartsheet" Target="chartsheets/sheet37.xml"/><Relationship Id="rId79" Type="http://schemas.openxmlformats.org/officeDocument/2006/relationships/worksheet" Target="worksheets/sheet40.xml"/><Relationship Id="rId87" Type="http://schemas.openxmlformats.org/officeDocument/2006/relationships/worksheet" Target="worksheets/sheet44.xml"/><Relationship Id="rId5" Type="http://schemas.openxmlformats.org/officeDocument/2006/relationships/worksheet" Target="worksheets/sheet3.xml"/><Relationship Id="rId61" Type="http://schemas.openxmlformats.org/officeDocument/2006/relationships/worksheet" Target="worksheets/sheet31.xml"/><Relationship Id="rId82" Type="http://schemas.openxmlformats.org/officeDocument/2006/relationships/chartsheet" Target="chartsheets/sheet41.xml"/><Relationship Id="rId90" Type="http://schemas.openxmlformats.org/officeDocument/2006/relationships/theme" Target="theme/theme1.xml"/><Relationship Id="rId19" Type="http://schemas.openxmlformats.org/officeDocument/2006/relationships/worksheet" Target="worksheets/sheet10.xml"/><Relationship Id="rId14" Type="http://schemas.openxmlformats.org/officeDocument/2006/relationships/chartsheet" Target="chartsheets/sheet7.xml"/><Relationship Id="rId22" Type="http://schemas.openxmlformats.org/officeDocument/2006/relationships/chartsheet" Target="chartsheets/sheet11.xml"/><Relationship Id="rId27" Type="http://schemas.openxmlformats.org/officeDocument/2006/relationships/worksheet" Target="worksheets/sheet14.xml"/><Relationship Id="rId30" Type="http://schemas.openxmlformats.org/officeDocument/2006/relationships/chartsheet" Target="chartsheets/sheet15.xml"/><Relationship Id="rId35" Type="http://schemas.openxmlformats.org/officeDocument/2006/relationships/worksheet" Target="worksheets/sheet18.xml"/><Relationship Id="rId43" Type="http://schemas.openxmlformats.org/officeDocument/2006/relationships/worksheet" Target="worksheets/sheet22.xml"/><Relationship Id="rId48" Type="http://schemas.openxmlformats.org/officeDocument/2006/relationships/chartsheet" Target="chartsheets/sheet24.xml"/><Relationship Id="rId56" Type="http://schemas.openxmlformats.org/officeDocument/2006/relationships/chartsheet" Target="chartsheets/sheet28.xml"/><Relationship Id="rId64" Type="http://schemas.openxmlformats.org/officeDocument/2006/relationships/chartsheet" Target="chartsheets/sheet32.xml"/><Relationship Id="rId69" Type="http://schemas.openxmlformats.org/officeDocument/2006/relationships/worksheet" Target="worksheets/sheet35.xml"/><Relationship Id="rId77" Type="http://schemas.openxmlformats.org/officeDocument/2006/relationships/worksheet" Target="worksheets/sheet39.xml"/><Relationship Id="rId8" Type="http://schemas.openxmlformats.org/officeDocument/2006/relationships/chartsheet" Target="chartsheets/sheet4.xml"/><Relationship Id="rId51" Type="http://schemas.openxmlformats.org/officeDocument/2006/relationships/worksheet" Target="worksheets/sheet26.xml"/><Relationship Id="rId72" Type="http://schemas.openxmlformats.org/officeDocument/2006/relationships/chartsheet" Target="chartsheets/sheet36.xml"/><Relationship Id="rId80" Type="http://schemas.openxmlformats.org/officeDocument/2006/relationships/chartsheet" Target="chartsheets/sheet40.xml"/><Relationship Id="rId85" Type="http://schemas.openxmlformats.org/officeDocument/2006/relationships/worksheet" Target="worksheets/sheet43.xml"/><Relationship Id="rId93" Type="http://schemas.openxmlformats.org/officeDocument/2006/relationships/calcChain" Target="calcChain.xml"/><Relationship Id="rId3" Type="http://schemas.openxmlformats.org/officeDocument/2006/relationships/worksheet" Target="worksheets/sheet2.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3.xml"/><Relationship Id="rId33" Type="http://schemas.openxmlformats.org/officeDocument/2006/relationships/worksheet" Target="worksheets/sheet17.xml"/><Relationship Id="rId38" Type="http://schemas.openxmlformats.org/officeDocument/2006/relationships/chartsheet" Target="chartsheets/sheet19.xml"/><Relationship Id="rId46" Type="http://schemas.openxmlformats.org/officeDocument/2006/relationships/chartsheet" Target="chartsheets/sheet23.xml"/><Relationship Id="rId59" Type="http://schemas.openxmlformats.org/officeDocument/2006/relationships/worksheet" Target="worksheets/sheet30.xml"/><Relationship Id="rId67" Type="http://schemas.openxmlformats.org/officeDocument/2006/relationships/worksheet" Target="worksheets/sheet34.xml"/><Relationship Id="rId20" Type="http://schemas.openxmlformats.org/officeDocument/2006/relationships/chartsheet" Target="chartsheets/sheet10.xml"/><Relationship Id="rId41" Type="http://schemas.openxmlformats.org/officeDocument/2006/relationships/worksheet" Target="worksheets/sheet21.xml"/><Relationship Id="rId54" Type="http://schemas.openxmlformats.org/officeDocument/2006/relationships/chartsheet" Target="chartsheets/sheet27.xml"/><Relationship Id="rId62" Type="http://schemas.openxmlformats.org/officeDocument/2006/relationships/chartsheet" Target="chartsheets/sheet31.xml"/><Relationship Id="rId70" Type="http://schemas.openxmlformats.org/officeDocument/2006/relationships/chartsheet" Target="chartsheets/sheet35.xml"/><Relationship Id="rId75" Type="http://schemas.openxmlformats.org/officeDocument/2006/relationships/worksheet" Target="worksheets/sheet38.xml"/><Relationship Id="rId83" Type="http://schemas.openxmlformats.org/officeDocument/2006/relationships/worksheet" Target="worksheets/sheet42.xml"/><Relationship Id="rId88" Type="http://schemas.openxmlformats.org/officeDocument/2006/relationships/worksheet" Target="worksheets/sheet45.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chartsheet" Target="chartsheets/sheet14.xml"/><Relationship Id="rId36" Type="http://schemas.openxmlformats.org/officeDocument/2006/relationships/chartsheet" Target="chartsheets/sheet18.xml"/><Relationship Id="rId49" Type="http://schemas.openxmlformats.org/officeDocument/2006/relationships/worksheet" Target="worksheets/sheet25.xml"/><Relationship Id="rId57" Type="http://schemas.openxmlformats.org/officeDocument/2006/relationships/worksheet" Target="worksheets/sheet29.xml"/><Relationship Id="rId10" Type="http://schemas.openxmlformats.org/officeDocument/2006/relationships/chartsheet" Target="chartsheets/sheet5.xml"/><Relationship Id="rId31" Type="http://schemas.openxmlformats.org/officeDocument/2006/relationships/worksheet" Target="worksheets/sheet16.xml"/><Relationship Id="rId44" Type="http://schemas.openxmlformats.org/officeDocument/2006/relationships/chartsheet" Target="chartsheets/sheet22.xml"/><Relationship Id="rId52" Type="http://schemas.openxmlformats.org/officeDocument/2006/relationships/chartsheet" Target="chartsheets/sheet26.xml"/><Relationship Id="rId60" Type="http://schemas.openxmlformats.org/officeDocument/2006/relationships/chartsheet" Target="chartsheets/sheet30.xml"/><Relationship Id="rId65" Type="http://schemas.openxmlformats.org/officeDocument/2006/relationships/worksheet" Target="worksheets/sheet33.xml"/><Relationship Id="rId73" Type="http://schemas.openxmlformats.org/officeDocument/2006/relationships/worksheet" Target="worksheets/sheet37.xml"/><Relationship Id="rId78" Type="http://schemas.openxmlformats.org/officeDocument/2006/relationships/chartsheet" Target="chartsheets/sheet39.xml"/><Relationship Id="rId81" Type="http://schemas.openxmlformats.org/officeDocument/2006/relationships/worksheet" Target="worksheets/sheet41.xml"/><Relationship Id="rId86" Type="http://schemas.openxmlformats.org/officeDocument/2006/relationships/chartsheet" Target="chartsheets/sheet43.xml"/><Relationship Id="rId4" Type="http://schemas.openxmlformats.org/officeDocument/2006/relationships/chartsheet" Target="chartsheets/sheet2.xml"/><Relationship Id="rId9" Type="http://schemas.openxmlformats.org/officeDocument/2006/relationships/worksheet" Target="worksheets/sheet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c:f>
          <c:strCache>
            <c:ptCount val="1"/>
            <c:pt idx="0">
              <c:v>：総人口_区全域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総括表!$B$31</c:f>
              <c:strCache>
                <c:ptCount val="1"/>
                <c:pt idx="0">
                  <c:v>基本推計</c:v>
                </c:pt>
              </c:strCache>
            </c:strRef>
          </c:tx>
          <c:spPr>
            <a:ln w="63500" cap="rnd">
              <a:solidFill>
                <a:schemeClr val="accent5"/>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00-8FFD-49A2-9E4A-E6300A37D0D6}"/>
              </c:ext>
            </c:extLst>
          </c:dPt>
          <c:dPt>
            <c:idx val="5"/>
            <c:marker>
              <c:symbol val="none"/>
            </c:marker>
            <c:bubble3D val="0"/>
            <c:extLst xmlns:c16r2="http://schemas.microsoft.com/office/drawing/2015/06/chart">
              <c:ext xmlns:c16="http://schemas.microsoft.com/office/drawing/2014/chart" uri="{C3380CC4-5D6E-409C-BE32-E72D297353CC}">
                <c16:uniqueId val="{00000001-8FFD-49A2-9E4A-E6300A37D0D6}"/>
              </c:ext>
            </c:extLst>
          </c:dPt>
          <c:dPt>
            <c:idx val="10"/>
            <c:marker>
              <c:symbol val="none"/>
            </c:marker>
            <c:bubble3D val="0"/>
            <c:extLst xmlns:c16r2="http://schemas.microsoft.com/office/drawing/2015/06/chart">
              <c:ext xmlns:c16="http://schemas.microsoft.com/office/drawing/2014/chart" uri="{C3380CC4-5D6E-409C-BE32-E72D297353CC}">
                <c16:uniqueId val="{00000002-8FFD-49A2-9E4A-E6300A37D0D6}"/>
              </c:ext>
            </c:extLst>
          </c:dPt>
          <c:dPt>
            <c:idx val="15"/>
            <c:marker>
              <c:symbol val="none"/>
            </c:marker>
            <c:bubble3D val="0"/>
            <c:extLst xmlns:c16r2="http://schemas.microsoft.com/office/drawing/2015/06/chart">
              <c:ext xmlns:c16="http://schemas.microsoft.com/office/drawing/2014/chart" uri="{C3380CC4-5D6E-409C-BE32-E72D297353CC}">
                <c16:uniqueId val="{00000003-8FFD-49A2-9E4A-E6300A37D0D6}"/>
              </c:ext>
            </c:extLst>
          </c:dPt>
          <c:dPt>
            <c:idx val="20"/>
            <c:marker>
              <c:symbol val="none"/>
            </c:marker>
            <c:bubble3D val="0"/>
            <c:extLst xmlns:c16r2="http://schemas.microsoft.com/office/drawing/2015/06/chart">
              <c:ext xmlns:c16="http://schemas.microsoft.com/office/drawing/2014/chart" uri="{C3380CC4-5D6E-409C-BE32-E72D297353CC}">
                <c16:uniqueId val="{00000004-8FFD-49A2-9E4A-E6300A37D0D6}"/>
              </c:ext>
            </c:extLst>
          </c:dPt>
          <c:dPt>
            <c:idx val="25"/>
            <c:marker>
              <c:symbol val="none"/>
            </c:marker>
            <c:bubble3D val="0"/>
            <c:extLst xmlns:c16r2="http://schemas.microsoft.com/office/drawing/2015/06/chart">
              <c:ext xmlns:c16="http://schemas.microsoft.com/office/drawing/2014/chart" uri="{C3380CC4-5D6E-409C-BE32-E72D297353CC}">
                <c16:uniqueId val="{00000005-8FFD-49A2-9E4A-E6300A37D0D6}"/>
              </c:ext>
            </c:extLst>
          </c:dPt>
          <c:dPt>
            <c:idx val="30"/>
            <c:marker>
              <c:symbol val="none"/>
            </c:marker>
            <c:bubble3D val="0"/>
            <c:extLst xmlns:c16r2="http://schemas.microsoft.com/office/drawing/2015/06/chart">
              <c:ext xmlns:c16="http://schemas.microsoft.com/office/drawing/2014/chart" uri="{C3380CC4-5D6E-409C-BE32-E72D297353CC}">
                <c16:uniqueId val="{00000006-8FFD-49A2-9E4A-E6300A37D0D6}"/>
              </c:ext>
            </c:extLst>
          </c:dPt>
          <c:dPt>
            <c:idx val="35"/>
            <c:marker>
              <c:symbol val="none"/>
            </c:marker>
            <c:bubble3D val="0"/>
            <c:extLst xmlns:c16r2="http://schemas.microsoft.com/office/drawing/2015/06/chart">
              <c:ext xmlns:c16="http://schemas.microsoft.com/office/drawing/2014/chart" uri="{C3380CC4-5D6E-409C-BE32-E72D297353CC}">
                <c16:uniqueId val="{00000007-8FFD-49A2-9E4A-E6300A37D0D6}"/>
              </c:ext>
            </c:extLst>
          </c:dPt>
          <c:dPt>
            <c:idx val="40"/>
            <c:marker>
              <c:symbol val="none"/>
            </c:marker>
            <c:bubble3D val="0"/>
            <c:extLst xmlns:c16r2="http://schemas.microsoft.com/office/drawing/2015/06/chart">
              <c:ext xmlns:c16="http://schemas.microsoft.com/office/drawing/2014/chart" uri="{C3380CC4-5D6E-409C-BE32-E72D297353CC}">
                <c16:uniqueId val="{00000008-8FFD-49A2-9E4A-E6300A37D0D6}"/>
              </c:ext>
            </c:extLst>
          </c:dPt>
          <c:dPt>
            <c:idx val="45"/>
            <c:marker>
              <c:symbol val="none"/>
            </c:marker>
            <c:bubble3D val="0"/>
            <c:extLst xmlns:c16r2="http://schemas.microsoft.com/office/drawing/2015/06/chart">
              <c:ext xmlns:c16="http://schemas.microsoft.com/office/drawing/2014/chart" uri="{C3380CC4-5D6E-409C-BE32-E72D297353CC}">
                <c16:uniqueId val="{00000009-8FFD-49A2-9E4A-E6300A37D0D6}"/>
              </c:ext>
            </c:extLst>
          </c:dPt>
          <c:dPt>
            <c:idx val="50"/>
            <c:marker>
              <c:symbol val="none"/>
            </c:marker>
            <c:bubble3D val="0"/>
            <c:extLst xmlns:c16r2="http://schemas.microsoft.com/office/drawing/2015/06/chart">
              <c:ext xmlns:c16="http://schemas.microsoft.com/office/drawing/2014/chart" uri="{C3380CC4-5D6E-409C-BE32-E72D297353CC}">
                <c16:uniqueId val="{0000000A-8FFD-49A2-9E4A-E6300A37D0D6}"/>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総括表!$C$31:$BC$31</c:f>
              <c:numCache>
                <c:formatCode>#,##0_);[Red]\(#,##0\)</c:formatCode>
                <c:ptCount val="53"/>
                <c:pt idx="0">
                  <c:v>723341</c:v>
                </c:pt>
                <c:pt idx="1">
                  <c:v>729534.00000000012</c:v>
                </c:pt>
                <c:pt idx="2">
                  <c:v>734493.00000000023</c:v>
                </c:pt>
                <c:pt idx="3">
                  <c:v>733672.00000000023</c:v>
                </c:pt>
                <c:pt idx="4">
                  <c:v>728703.00000000023</c:v>
                </c:pt>
                <c:pt idx="5">
                  <c:v>728425</c:v>
                </c:pt>
                <c:pt idx="6">
                  <c:v>733633.99999999988</c:v>
                </c:pt>
                <c:pt idx="7">
                  <c:v>733666.51325624017</c:v>
                </c:pt>
                <c:pt idx="8">
                  <c:v>733998.70142182522</c:v>
                </c:pt>
                <c:pt idx="9">
                  <c:v>734190.13598644745</c:v>
                </c:pt>
                <c:pt idx="10">
                  <c:v>734225.15891440562</c:v>
                </c:pt>
                <c:pt idx="11">
                  <c:v>734095.10597245628</c:v>
                </c:pt>
                <c:pt idx="12">
                  <c:v>733915.72860612301</c:v>
                </c:pt>
                <c:pt idx="13">
                  <c:v>734050.53781874152</c:v>
                </c:pt>
                <c:pt idx="14">
                  <c:v>734153.04768530582</c:v>
                </c:pt>
                <c:pt idx="15">
                  <c:v>734234.71192383277</c:v>
                </c:pt>
                <c:pt idx="16">
                  <c:v>734250.22826235811</c:v>
                </c:pt>
                <c:pt idx="17">
                  <c:v>734277.35889035754</c:v>
                </c:pt>
                <c:pt idx="18">
                  <c:v>734591.96284681302</c:v>
                </c:pt>
                <c:pt idx="19">
                  <c:v>734874.10977197741</c:v>
                </c:pt>
                <c:pt idx="20">
                  <c:v>735121.22040802077</c:v>
                </c:pt>
                <c:pt idx="21">
                  <c:v>735305.09793985612</c:v>
                </c:pt>
                <c:pt idx="22">
                  <c:v>735392.90589742421</c:v>
                </c:pt>
                <c:pt idx="23">
                  <c:v>735692.30529599066</c:v>
                </c:pt>
                <c:pt idx="24">
                  <c:v>735815.00991753465</c:v>
                </c:pt>
                <c:pt idx="25">
                  <c:v>735548.94031750213</c:v>
                </c:pt>
                <c:pt idx="26">
                  <c:v>735136.03409516939</c:v>
                </c:pt>
                <c:pt idx="27">
                  <c:v>734482.56637198303</c:v>
                </c:pt>
                <c:pt idx="28">
                  <c:v>733891.56221807841</c:v>
                </c:pt>
                <c:pt idx="29">
                  <c:v>733192.49476820487</c:v>
                </c:pt>
                <c:pt idx="30">
                  <c:v>732700.87163555645</c:v>
                </c:pt>
                <c:pt idx="31">
                  <c:v>732237.40623258951</c:v>
                </c:pt>
                <c:pt idx="32">
                  <c:v>731786.11866813141</c:v>
                </c:pt>
                <c:pt idx="33">
                  <c:v>731320.10311570251</c:v>
                </c:pt>
                <c:pt idx="34">
                  <c:v>730812.17560645414</c:v>
                </c:pt>
                <c:pt idx="35">
                  <c:v>730254.25156241423</c:v>
                </c:pt>
                <c:pt idx="36">
                  <c:v>729617.00253611896</c:v>
                </c:pt>
                <c:pt idx="37">
                  <c:v>728890.10635858111</c:v>
                </c:pt>
                <c:pt idx="38">
                  <c:v>728067.04877785756</c:v>
                </c:pt>
                <c:pt idx="39">
                  <c:v>727148.06491729373</c:v>
                </c:pt>
                <c:pt idx="40">
                  <c:v>726125.9874251039</c:v>
                </c:pt>
                <c:pt idx="41">
                  <c:v>725019.83526364004</c:v>
                </c:pt>
                <c:pt idx="42">
                  <c:v>723841.36623821908</c:v>
                </c:pt>
                <c:pt idx="43">
                  <c:v>722597.14829275967</c:v>
                </c:pt>
                <c:pt idx="44">
                  <c:v>721323.87881720124</c:v>
                </c:pt>
                <c:pt idx="45">
                  <c:v>720005.42674622289</c:v>
                </c:pt>
                <c:pt idx="46">
                  <c:v>718664.33649980766</c:v>
                </c:pt>
                <c:pt idx="47">
                  <c:v>717302.9490395349</c:v>
                </c:pt>
                <c:pt idx="48">
                  <c:v>715934.58107837127</c:v>
                </c:pt>
                <c:pt idx="49">
                  <c:v>714568.04482434248</c:v>
                </c:pt>
                <c:pt idx="50">
                  <c:v>713214.26818024297</c:v>
                </c:pt>
                <c:pt idx="51">
                  <c:v>711875.56137397862</c:v>
                </c:pt>
                <c:pt idx="52">
                  <c:v>710571.83508799784</c:v>
                </c:pt>
              </c:numCache>
            </c:numRef>
          </c:val>
          <c:smooth val="0"/>
          <c:extLst xmlns:c16r2="http://schemas.microsoft.com/office/drawing/2015/06/chart">
            <c:ext xmlns:c16="http://schemas.microsoft.com/office/drawing/2014/chart" uri="{C3380CC4-5D6E-409C-BE32-E72D297353CC}">
              <c16:uniqueId val="{0000000C-8FFD-49A2-9E4A-E6300A37D0D6}"/>
            </c:ext>
          </c:extLst>
        </c:ser>
        <c:dLbls>
          <c:showLegendKey val="0"/>
          <c:showVal val="0"/>
          <c:showCatName val="0"/>
          <c:showSerName val="0"/>
          <c:showPercent val="0"/>
          <c:showBubbleSize val="0"/>
        </c:dLbls>
        <c:smooth val="0"/>
        <c:axId val="168197456"/>
        <c:axId val="123518888"/>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総括表!$B$32</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総括表!$C$32:$BC$32</c15:sqref>
                        </c15:formulaRef>
                      </c:ext>
                    </c:extLst>
                    <c:numCache>
                      <c:formatCode>#,##0_);[Red]\(#,##0\)</c:formatCode>
                      <c:ptCount val="53"/>
                      <c:pt idx="0">
                        <c:v>723341</c:v>
                      </c:pt>
                      <c:pt idx="1">
                        <c:v>729534</c:v>
                      </c:pt>
                      <c:pt idx="2">
                        <c:v>734493</c:v>
                      </c:pt>
                      <c:pt idx="3">
                        <c:v>733672</c:v>
                      </c:pt>
                      <c:pt idx="4">
                        <c:v>728703</c:v>
                      </c:pt>
                      <c:pt idx="5">
                        <c:v>723437.79691110295</c:v>
                      </c:pt>
                      <c:pt idx="6">
                        <c:v>719706.52220987272</c:v>
                      </c:pt>
                      <c:pt idx="7">
                        <c:v>718182.09896953811</c:v>
                      </c:pt>
                      <c:pt idx="8">
                        <c:v>717998.1250042977</c:v>
                      </c:pt>
                      <c:pt idx="9">
                        <c:v>718653.05655130662</c:v>
                      </c:pt>
                      <c:pt idx="10">
                        <c:v>719342.99904252298</c:v>
                      </c:pt>
                      <c:pt idx="11">
                        <c:v>720012.28917997039</c:v>
                      </c:pt>
                      <c:pt idx="12">
                        <c:v>720754.59473425709</c:v>
                      </c:pt>
                      <c:pt idx="13">
                        <c:v>721492.97819073917</c:v>
                      </c:pt>
                      <c:pt idx="14">
                        <c:v>722274.37984473025</c:v>
                      </c:pt>
                      <c:pt idx="15">
                        <c:v>723074.03441936313</c:v>
                      </c:pt>
                      <c:pt idx="16">
                        <c:v>723820.37834728858</c:v>
                      </c:pt>
                      <c:pt idx="17">
                        <c:v>724573.66958425101</c:v>
                      </c:pt>
                      <c:pt idx="18">
                        <c:v>725300.59319120529</c:v>
                      </c:pt>
                      <c:pt idx="19">
                        <c:v>726078.41488582315</c:v>
                      </c:pt>
                      <c:pt idx="20">
                        <c:v>726839.96430753148</c:v>
                      </c:pt>
                      <c:pt idx="21">
                        <c:v>727549.54209015076</c:v>
                      </c:pt>
                      <c:pt idx="22">
                        <c:v>728110.38072920498</c:v>
                      </c:pt>
                      <c:pt idx="23">
                        <c:v>728489.83073049271</c:v>
                      </c:pt>
                      <c:pt idx="24">
                        <c:v>728756.58747074986</c:v>
                      </c:pt>
                      <c:pt idx="25">
                        <c:v>728747.92060249578</c:v>
                      </c:pt>
                      <c:pt idx="26">
                        <c:v>728612.74359264458</c:v>
                      </c:pt>
                      <c:pt idx="27">
                        <c:v>728286.6001762884</c:v>
                      </c:pt>
                      <c:pt idx="28">
                        <c:v>727851.54885488213</c:v>
                      </c:pt>
                      <c:pt idx="29">
                        <c:v>727339.23267285386</c:v>
                      </c:pt>
                      <c:pt idx="30">
                        <c:v>726786.99968451844</c:v>
                      </c:pt>
                      <c:pt idx="31">
                        <c:v>726194.75886305096</c:v>
                      </c:pt>
                      <c:pt idx="32">
                        <c:v>725587.41327409109</c:v>
                      </c:pt>
                      <c:pt idx="33">
                        <c:v>724981.68884876161</c:v>
                      </c:pt>
                      <c:pt idx="34">
                        <c:v>724361.45188923751</c:v>
                      </c:pt>
                      <c:pt idx="35">
                        <c:v>723715.97544622642</c:v>
                      </c:pt>
                      <c:pt idx="36">
                        <c:v>723046.50582338963</c:v>
                      </c:pt>
                      <c:pt idx="37">
                        <c:v>722349.07091218873</c:v>
                      </c:pt>
                      <c:pt idx="38">
                        <c:v>721614.09612429328</c:v>
                      </c:pt>
                      <c:pt idx="39">
                        <c:v>720860.13318402506</c:v>
                      </c:pt>
                      <c:pt idx="40">
                        <c:v>720076.304454069</c:v>
                      </c:pt>
                      <c:pt idx="41">
                        <c:v>719283.42297593551</c:v>
                      </c:pt>
                      <c:pt idx="42">
                        <c:v>718493.08803069685</c:v>
                      </c:pt>
                      <c:pt idx="43">
                        <c:v>717698.58205160056</c:v>
                      </c:pt>
                      <c:pt idx="44">
                        <c:v>716915.4224689512</c:v>
                      </c:pt>
                      <c:pt idx="45">
                        <c:v>716138.65493687103</c:v>
                      </c:pt>
                      <c:pt idx="46">
                        <c:v>715388.68793119467</c:v>
                      </c:pt>
                      <c:pt idx="47">
                        <c:v>714659.02807307499</c:v>
                      </c:pt>
                      <c:pt idx="48">
                        <c:v>713948.71150868514</c:v>
                      </c:pt>
                      <c:pt idx="49">
                        <c:v>713214.04211533279</c:v>
                      </c:pt>
                      <c:pt idx="50">
                        <c:v>712450.56868277909</c:v>
                      </c:pt>
                      <c:pt idx="51">
                        <c:v>711662.91631755326</c:v>
                      </c:pt>
                      <c:pt idx="52">
                        <c:v>710845.00146549905</c:v>
                      </c:pt>
                    </c:numCache>
                  </c:numRef>
                </c:val>
                <c:smooth val="0"/>
                <c:extLst xmlns:c16r2="http://schemas.microsoft.com/office/drawing/2015/06/chart">
                  <c:ext xmlns:c16="http://schemas.microsoft.com/office/drawing/2014/chart" uri="{C3380CC4-5D6E-409C-BE32-E72D297353CC}">
                    <c16:uniqueId val="{0000000D-8FFD-49A2-9E4A-E6300A37D0D6}"/>
                  </c:ext>
                </c:extLst>
              </c15:ser>
            </c15:filteredLineSeries>
          </c:ext>
        </c:extLst>
      </c:lineChart>
      <c:catAx>
        <c:axId val="168197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23518888"/>
        <c:crosses val="autoZero"/>
        <c:auto val="1"/>
        <c:lblAlgn val="ctr"/>
        <c:lblOffset val="100"/>
        <c:tickLblSkip val="5"/>
        <c:tickMarkSkip val="1"/>
        <c:noMultiLvlLbl val="0"/>
      </c:catAx>
      <c:valAx>
        <c:axId val="123518888"/>
        <c:scaling>
          <c:orientation val="minMax"/>
          <c:min val="35000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8197456"/>
        <c:crosses val="max"/>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'総括表(地区)'!$A$148</c:f>
          <c:strCache>
            <c:ptCount val="1"/>
            <c:pt idx="0">
              <c:v>：出生数(0歳人口)_地区別(基本推計)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73315288713910776"/>
        </c:manualLayout>
      </c:layout>
      <c:lineChart>
        <c:grouping val="standard"/>
        <c:varyColors val="0"/>
        <c:ser>
          <c:idx val="0"/>
          <c:order val="0"/>
          <c:tx>
            <c:strRef>
              <c:f>'総括表(地区)'!$B$148</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'総括表(地区)'!$C$148:$BC$148</c:f>
              <c:numCache>
                <c:formatCode>#,##0_ ;[Red]\-#,##0\ </c:formatCode>
                <c:ptCount val="53"/>
                <c:pt idx="0">
                  <c:v>2073.9311630416732</c:v>
                </c:pt>
                <c:pt idx="1">
                  <c:v>2051.0953874612119</c:v>
                </c:pt>
                <c:pt idx="2">
                  <c:v>1899.2987931967984</c:v>
                </c:pt>
                <c:pt idx="3">
                  <c:v>1928.1995325936571</c:v>
                </c:pt>
                <c:pt idx="4">
                  <c:v>1798.0488468251328</c:v>
                </c:pt>
                <c:pt idx="5">
                  <c:v>1792.8167823624526</c:v>
                </c:pt>
                <c:pt idx="6">
                  <c:v>1584.3538850943282</c:v>
                </c:pt>
                <c:pt idx="7">
                  <c:v>1886.9711129245848</c:v>
                </c:pt>
                <c:pt idx="8">
                  <c:v>1886.8912161560206</c:v>
                </c:pt>
                <c:pt idx="9">
                  <c:v>1889.0768937291559</c:v>
                </c:pt>
                <c:pt idx="10">
                  <c:v>1894.3116274916165</c:v>
                </c:pt>
                <c:pt idx="11">
                  <c:v>1896.6572517522784</c:v>
                </c:pt>
                <c:pt idx="12">
                  <c:v>1904.113689437592</c:v>
                </c:pt>
                <c:pt idx="13">
                  <c:v>1913.3187334433617</c:v>
                </c:pt>
                <c:pt idx="14">
                  <c:v>1920.1534824518851</c:v>
                </c:pt>
                <c:pt idx="15">
                  <c:v>1927.1147486213358</c:v>
                </c:pt>
                <c:pt idx="16">
                  <c:v>1934.6352411657585</c:v>
                </c:pt>
                <c:pt idx="17">
                  <c:v>1939.3589782198419</c:v>
                </c:pt>
                <c:pt idx="18">
                  <c:v>1945.2739406432775</c:v>
                </c:pt>
                <c:pt idx="19">
                  <c:v>1952.5241543448519</c:v>
                </c:pt>
                <c:pt idx="20">
                  <c:v>1962.300052174116</c:v>
                </c:pt>
                <c:pt idx="21">
                  <c:v>1967.3077437568029</c:v>
                </c:pt>
                <c:pt idx="22">
                  <c:v>1978.9340965568481</c:v>
                </c:pt>
                <c:pt idx="23">
                  <c:v>1988.6561482140251</c:v>
                </c:pt>
                <c:pt idx="24">
                  <c:v>1996.3038142802152</c:v>
                </c:pt>
                <c:pt idx="25">
                  <c:v>2002.1007735525955</c:v>
                </c:pt>
                <c:pt idx="26">
                  <c:v>2004.2940281099134</c:v>
                </c:pt>
                <c:pt idx="27">
                  <c:v>2001.8515625836003</c:v>
                </c:pt>
                <c:pt idx="28">
                  <c:v>1998.9858473453996</c:v>
                </c:pt>
                <c:pt idx="29">
                  <c:v>1990.2252435908831</c:v>
                </c:pt>
                <c:pt idx="30">
                  <c:v>1985.5347663017415</c:v>
                </c:pt>
                <c:pt idx="31">
                  <c:v>1980.2721088698827</c:v>
                </c:pt>
                <c:pt idx="32">
                  <c:v>1979.5325900817957</c:v>
                </c:pt>
                <c:pt idx="33">
                  <c:v>1975.8771492836154</c:v>
                </c:pt>
                <c:pt idx="34">
                  <c:v>1974.4848586993694</c:v>
                </c:pt>
                <c:pt idx="35">
                  <c:v>1975.217521362247</c:v>
                </c:pt>
                <c:pt idx="36">
                  <c:v>1977.0012282681794</c:v>
                </c:pt>
                <c:pt idx="37">
                  <c:v>1978.5059794576478</c:v>
                </c:pt>
                <c:pt idx="38">
                  <c:v>1980.9612206016109</c:v>
                </c:pt>
                <c:pt idx="39">
                  <c:v>1977.4172776499149</c:v>
                </c:pt>
                <c:pt idx="40">
                  <c:v>1977.9830531694288</c:v>
                </c:pt>
                <c:pt idx="41">
                  <c:v>1974.716889875348</c:v>
                </c:pt>
                <c:pt idx="42">
                  <c:v>1974.4401007490001</c:v>
                </c:pt>
                <c:pt idx="43">
                  <c:v>1976.8534203727891</c:v>
                </c:pt>
                <c:pt idx="44">
                  <c:v>1974.9801171973299</c:v>
                </c:pt>
                <c:pt idx="45">
                  <c:v>1975.9151161581519</c:v>
                </c:pt>
                <c:pt idx="46">
                  <c:v>1971.8955431809011</c:v>
                </c:pt>
                <c:pt idx="47">
                  <c:v>1968.1658180754457</c:v>
                </c:pt>
                <c:pt idx="48">
                  <c:v>1961.638108725657</c:v>
                </c:pt>
                <c:pt idx="49">
                  <c:v>1962.7447127172595</c:v>
                </c:pt>
                <c:pt idx="50">
                  <c:v>1962.1836499535857</c:v>
                </c:pt>
                <c:pt idx="51">
                  <c:v>1964.5172556519537</c:v>
                </c:pt>
                <c:pt idx="52">
                  <c:v>1969.8862520637422</c:v>
                </c:pt>
              </c:numCache>
            </c:numRef>
          </c:val>
          <c:smooth val="0"/>
          <c:extLst xmlns:c16r2="http://schemas.microsoft.com/office/drawing/2015/06/chart">
            <c:ext xmlns:c16="http://schemas.microsoft.com/office/drawing/2014/chart" uri="{C3380CC4-5D6E-409C-BE32-E72D297353CC}">
              <c16:uniqueId val="{00000001-51F5-4EC7-B6CD-03BB36441E38}"/>
            </c:ext>
          </c:extLst>
        </c:ser>
        <c:ser>
          <c:idx val="1"/>
          <c:order val="1"/>
          <c:tx>
            <c:strRef>
              <c:f>'総括表(地区)'!$B$149</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'総括表(地区)'!$C$149:$BC$149</c:f>
              <c:numCache>
                <c:formatCode>#,##0_ ;[Red]\-#,##0\ </c:formatCode>
                <c:ptCount val="53"/>
                <c:pt idx="0">
                  <c:v>1462.8254282039143</c:v>
                </c:pt>
                <c:pt idx="1">
                  <c:v>1462.6025405411203</c:v>
                </c:pt>
                <c:pt idx="2">
                  <c:v>1351.0561018691828</c:v>
                </c:pt>
                <c:pt idx="3">
                  <c:v>1389.0448627592818</c:v>
                </c:pt>
                <c:pt idx="4">
                  <c:v>1280.5387584403311</c:v>
                </c:pt>
                <c:pt idx="5">
                  <c:v>1214.623758186739</c:v>
                </c:pt>
                <c:pt idx="6">
                  <c:v>1177.481213193274</c:v>
                </c:pt>
                <c:pt idx="7">
                  <c:v>1313.5696705741657</c:v>
                </c:pt>
                <c:pt idx="8">
                  <c:v>1306.7931539246401</c:v>
                </c:pt>
                <c:pt idx="9">
                  <c:v>1301.040725779721</c:v>
                </c:pt>
                <c:pt idx="10">
                  <c:v>1297.3791626290406</c:v>
                </c:pt>
                <c:pt idx="11">
                  <c:v>1294.9761838805659</c:v>
                </c:pt>
                <c:pt idx="12">
                  <c:v>1294.7376725637675</c:v>
                </c:pt>
                <c:pt idx="13">
                  <c:v>1295.8338629813136</c:v>
                </c:pt>
                <c:pt idx="14">
                  <c:v>1295.2845890697254</c:v>
                </c:pt>
                <c:pt idx="15">
                  <c:v>1296.7096885780575</c:v>
                </c:pt>
                <c:pt idx="16">
                  <c:v>1299.0475932935192</c:v>
                </c:pt>
                <c:pt idx="17">
                  <c:v>1301.0484254276967</c:v>
                </c:pt>
                <c:pt idx="18">
                  <c:v>1301.2736620831242</c:v>
                </c:pt>
                <c:pt idx="19">
                  <c:v>1303.862241374095</c:v>
                </c:pt>
                <c:pt idx="20">
                  <c:v>1306.3660365011851</c:v>
                </c:pt>
                <c:pt idx="21">
                  <c:v>1308.6357926767942</c:v>
                </c:pt>
                <c:pt idx="22">
                  <c:v>1315.3175578139335</c:v>
                </c:pt>
                <c:pt idx="23">
                  <c:v>1320.5735899527356</c:v>
                </c:pt>
                <c:pt idx="24">
                  <c:v>1324.1882775018444</c:v>
                </c:pt>
                <c:pt idx="25">
                  <c:v>1326.0822261562753</c:v>
                </c:pt>
                <c:pt idx="26">
                  <c:v>1327.8212911871308</c:v>
                </c:pt>
                <c:pt idx="27">
                  <c:v>1325.2181713582172</c:v>
                </c:pt>
                <c:pt idx="28">
                  <c:v>1325.6036021006046</c:v>
                </c:pt>
                <c:pt idx="29">
                  <c:v>1320.8661494312878</c:v>
                </c:pt>
                <c:pt idx="30">
                  <c:v>1316.1463952858762</c:v>
                </c:pt>
                <c:pt idx="31">
                  <c:v>1312.6144245016151</c:v>
                </c:pt>
                <c:pt idx="32">
                  <c:v>1309.5118405690757</c:v>
                </c:pt>
                <c:pt idx="33">
                  <c:v>1303.4585664211613</c:v>
                </c:pt>
                <c:pt idx="34">
                  <c:v>1301.4137707495674</c:v>
                </c:pt>
                <c:pt idx="35">
                  <c:v>1299.4034630911024</c:v>
                </c:pt>
                <c:pt idx="36">
                  <c:v>1297.3209501916772</c:v>
                </c:pt>
                <c:pt idx="37">
                  <c:v>1294.3140115708184</c:v>
                </c:pt>
                <c:pt idx="38">
                  <c:v>1294.2921348527943</c:v>
                </c:pt>
                <c:pt idx="39">
                  <c:v>1292.1352040901011</c:v>
                </c:pt>
                <c:pt idx="40">
                  <c:v>1290.5962269347701</c:v>
                </c:pt>
                <c:pt idx="41">
                  <c:v>1286.2094965572931</c:v>
                </c:pt>
                <c:pt idx="42">
                  <c:v>1278.7264204345943</c:v>
                </c:pt>
                <c:pt idx="43">
                  <c:v>1273.5863740311761</c:v>
                </c:pt>
                <c:pt idx="44">
                  <c:v>1269.2427072759624</c:v>
                </c:pt>
                <c:pt idx="45">
                  <c:v>1264.208604738953</c:v>
                </c:pt>
                <c:pt idx="46">
                  <c:v>1256.3185955909357</c:v>
                </c:pt>
                <c:pt idx="47">
                  <c:v>1249.4386800858911</c:v>
                </c:pt>
                <c:pt idx="48">
                  <c:v>1242.1432881226092</c:v>
                </c:pt>
                <c:pt idx="49">
                  <c:v>1240.0612789263564</c:v>
                </c:pt>
                <c:pt idx="50">
                  <c:v>1238.6704453541051</c:v>
                </c:pt>
                <c:pt idx="51">
                  <c:v>1234.8626598867861</c:v>
                </c:pt>
                <c:pt idx="52">
                  <c:v>1233.7719939604494</c:v>
                </c:pt>
              </c:numCache>
            </c:numRef>
          </c:val>
          <c:smooth val="0"/>
          <c:extLst xmlns:c16r2="http://schemas.microsoft.com/office/drawing/2015/06/chart">
            <c:ext xmlns:c16="http://schemas.microsoft.com/office/drawing/2014/chart" uri="{C3380CC4-5D6E-409C-BE32-E72D297353CC}">
              <c16:uniqueId val="{00000003-51F5-4EC7-B6CD-03BB36441E38}"/>
            </c:ext>
          </c:extLst>
        </c:ser>
        <c:ser>
          <c:idx val="2"/>
          <c:order val="2"/>
          <c:tx>
            <c:strRef>
              <c:f>'総括表(地区)'!$B$150</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'総括表(地区)'!$C$150:$BC$150</c:f>
              <c:numCache>
                <c:formatCode>#,##0_ ;[Red]\-#,##0\ </c:formatCode>
                <c:ptCount val="53"/>
                <c:pt idx="0">
                  <c:v>2128.243408754412</c:v>
                </c:pt>
                <c:pt idx="1">
                  <c:v>2220.3020719976676</c:v>
                </c:pt>
                <c:pt idx="2">
                  <c:v>2004.6451049340185</c:v>
                </c:pt>
                <c:pt idx="3">
                  <c:v>2026.7556046470611</c:v>
                </c:pt>
                <c:pt idx="4">
                  <c:v>1930.4123947345361</c:v>
                </c:pt>
                <c:pt idx="5">
                  <c:v>1774.5594594508082</c:v>
                </c:pt>
                <c:pt idx="6">
                  <c:v>1734.1649017123973</c:v>
                </c:pt>
                <c:pt idx="7">
                  <c:v>1995.3647699163732</c:v>
                </c:pt>
                <c:pt idx="8">
                  <c:v>1996.346936422269</c:v>
                </c:pt>
                <c:pt idx="9">
                  <c:v>1997.5878109643427</c:v>
                </c:pt>
                <c:pt idx="10">
                  <c:v>2001.1317547035683</c:v>
                </c:pt>
                <c:pt idx="11">
                  <c:v>2005.546298936722</c:v>
                </c:pt>
                <c:pt idx="12">
                  <c:v>2009.3964648309761</c:v>
                </c:pt>
                <c:pt idx="13">
                  <c:v>2015.4071925625226</c:v>
                </c:pt>
                <c:pt idx="14">
                  <c:v>2019.6093366935741</c:v>
                </c:pt>
                <c:pt idx="15">
                  <c:v>2019.5035724041031</c:v>
                </c:pt>
                <c:pt idx="16">
                  <c:v>2022.1290884235914</c:v>
                </c:pt>
                <c:pt idx="17">
                  <c:v>2018.1865433724447</c:v>
                </c:pt>
                <c:pt idx="18">
                  <c:v>2019.5455919849878</c:v>
                </c:pt>
                <c:pt idx="19">
                  <c:v>2017.2277733954288</c:v>
                </c:pt>
                <c:pt idx="20">
                  <c:v>2017.2593330927057</c:v>
                </c:pt>
                <c:pt idx="21">
                  <c:v>2012.7749121136712</c:v>
                </c:pt>
                <c:pt idx="22">
                  <c:v>2013.676854921245</c:v>
                </c:pt>
                <c:pt idx="23">
                  <c:v>2012.436320411693</c:v>
                </c:pt>
                <c:pt idx="24">
                  <c:v>2007.1829935358419</c:v>
                </c:pt>
                <c:pt idx="25">
                  <c:v>1998.8639540900958</c:v>
                </c:pt>
                <c:pt idx="26">
                  <c:v>1989.8153377391939</c:v>
                </c:pt>
                <c:pt idx="27">
                  <c:v>1972.7964941736627</c:v>
                </c:pt>
                <c:pt idx="28">
                  <c:v>1957.2948263768662</c:v>
                </c:pt>
                <c:pt idx="29">
                  <c:v>1935.5701770297962</c:v>
                </c:pt>
                <c:pt idx="30">
                  <c:v>1918.24972130165</c:v>
                </c:pt>
                <c:pt idx="31">
                  <c:v>1906.3711420439115</c:v>
                </c:pt>
                <c:pt idx="32">
                  <c:v>1896.7003740786386</c:v>
                </c:pt>
                <c:pt idx="33">
                  <c:v>1886.7787495703383</c:v>
                </c:pt>
                <c:pt idx="34">
                  <c:v>1877.3018150121934</c:v>
                </c:pt>
                <c:pt idx="35">
                  <c:v>1868.443642770425</c:v>
                </c:pt>
                <c:pt idx="36">
                  <c:v>1857.8445548438262</c:v>
                </c:pt>
                <c:pt idx="37">
                  <c:v>1849.0920446982709</c:v>
                </c:pt>
                <c:pt idx="38">
                  <c:v>1836.592336859343</c:v>
                </c:pt>
                <c:pt idx="39">
                  <c:v>1827.2124099156001</c:v>
                </c:pt>
                <c:pt idx="40">
                  <c:v>1816.5453908749719</c:v>
                </c:pt>
                <c:pt idx="41">
                  <c:v>1807.1707096036939</c:v>
                </c:pt>
                <c:pt idx="42">
                  <c:v>1800.5101380751435</c:v>
                </c:pt>
                <c:pt idx="43">
                  <c:v>1792.0031159475714</c:v>
                </c:pt>
                <c:pt idx="44">
                  <c:v>1784.2618306006889</c:v>
                </c:pt>
                <c:pt idx="45">
                  <c:v>1776.9823290968409</c:v>
                </c:pt>
                <c:pt idx="46">
                  <c:v>1769.9966008981851</c:v>
                </c:pt>
                <c:pt idx="47">
                  <c:v>1760.9019129342964</c:v>
                </c:pt>
                <c:pt idx="48">
                  <c:v>1753.6027198456466</c:v>
                </c:pt>
                <c:pt idx="49">
                  <c:v>1747.0795475602961</c:v>
                </c:pt>
                <c:pt idx="50">
                  <c:v>1742.9829634006778</c:v>
                </c:pt>
                <c:pt idx="51">
                  <c:v>1737.3670139616615</c:v>
                </c:pt>
                <c:pt idx="52">
                  <c:v>1738.8616624009483</c:v>
                </c:pt>
              </c:numCache>
            </c:numRef>
          </c:val>
          <c:smooth val="0"/>
          <c:extLst xmlns:c16r2="http://schemas.microsoft.com/office/drawing/2015/06/chart">
            <c:ext xmlns:c16="http://schemas.microsoft.com/office/drawing/2014/chart" uri="{C3380CC4-5D6E-409C-BE32-E72D297353CC}">
              <c16:uniqueId val="{00000005-51F5-4EC7-B6CD-03BB36441E38}"/>
            </c:ext>
          </c:extLst>
        </c:ser>
        <c:dLbls>
          <c:showLegendKey val="0"/>
          <c:showVal val="0"/>
          <c:showCatName val="0"/>
          <c:showSerName val="0"/>
          <c:showPercent val="0"/>
          <c:showBubbleSize val="0"/>
        </c:dLbls>
        <c:smooth val="0"/>
        <c:axId val="505617288"/>
        <c:axId val="505619248"/>
        <c:extLst xmlns:c16r2="http://schemas.microsoft.com/office/drawing/2015/06/chart"/>
      </c:lineChart>
      <c:catAx>
        <c:axId val="505617288"/>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9248"/>
        <c:crosses val="autoZero"/>
        <c:auto val="1"/>
        <c:lblAlgn val="ctr"/>
        <c:lblOffset val="100"/>
        <c:tickLblSkip val="5"/>
        <c:tickMarkSkip val="1"/>
        <c:noMultiLvlLbl val="0"/>
      </c:catAx>
      <c:valAx>
        <c:axId val="50561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728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総括表!$A$169</c:f>
          <c:strCache>
            <c:ptCount val="1"/>
            <c:pt idx="0">
              <c:v>：死者数_区全域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総括表!$B$172</c:f>
              <c:strCache>
                <c:ptCount val="1"/>
                <c:pt idx="0">
                  <c:v>基本推計</c:v>
                </c:pt>
              </c:strCache>
            </c:strRef>
          </c:tx>
          <c:spPr>
            <a:ln w="63500" cap="rnd">
              <a:solidFill>
                <a:schemeClr val="accent5"/>
              </a:solidFill>
              <a:round/>
            </a:ln>
            <a:effectLst/>
          </c:spPr>
          <c:marker>
            <c:symbol val="none"/>
          </c:marker>
          <c:dPt>
            <c:idx val="5"/>
            <c:marker>
              <c:symbol val="none"/>
            </c:marker>
            <c:bubble3D val="0"/>
            <c:extLst xmlns:c16r2="http://schemas.microsoft.com/office/drawing/2015/06/chart">
              <c:ext xmlns:c16="http://schemas.microsoft.com/office/drawing/2014/chart" uri="{C3380CC4-5D6E-409C-BE32-E72D297353CC}">
                <c16:uniqueId val="{00000000-0971-4046-86D5-939DC46B4571}"/>
              </c:ext>
            </c:extLst>
          </c:dPt>
          <c:dPt>
            <c:idx val="10"/>
            <c:marker>
              <c:symbol val="none"/>
            </c:marker>
            <c:bubble3D val="0"/>
            <c:extLst xmlns:c16r2="http://schemas.microsoft.com/office/drawing/2015/06/chart">
              <c:ext xmlns:c16="http://schemas.microsoft.com/office/drawing/2014/chart" uri="{C3380CC4-5D6E-409C-BE32-E72D297353CC}">
                <c16:uniqueId val="{00000001-0971-4046-86D5-939DC46B4571}"/>
              </c:ext>
            </c:extLst>
          </c:dPt>
          <c:dPt>
            <c:idx val="15"/>
            <c:marker>
              <c:symbol val="none"/>
            </c:marker>
            <c:bubble3D val="0"/>
            <c:extLst xmlns:c16r2="http://schemas.microsoft.com/office/drawing/2015/06/chart">
              <c:ext xmlns:c16="http://schemas.microsoft.com/office/drawing/2014/chart" uri="{C3380CC4-5D6E-409C-BE32-E72D297353CC}">
                <c16:uniqueId val="{00000002-0971-4046-86D5-939DC46B4571}"/>
              </c:ext>
            </c:extLst>
          </c:dPt>
          <c:dPt>
            <c:idx val="20"/>
            <c:marker>
              <c:symbol val="none"/>
            </c:marker>
            <c:bubble3D val="0"/>
            <c:extLst xmlns:c16r2="http://schemas.microsoft.com/office/drawing/2015/06/chart">
              <c:ext xmlns:c16="http://schemas.microsoft.com/office/drawing/2014/chart" uri="{C3380CC4-5D6E-409C-BE32-E72D297353CC}">
                <c16:uniqueId val="{00000003-0971-4046-86D5-939DC46B4571}"/>
              </c:ext>
            </c:extLst>
          </c:dPt>
          <c:dPt>
            <c:idx val="25"/>
            <c:marker>
              <c:symbol val="none"/>
            </c:marker>
            <c:bubble3D val="0"/>
            <c:extLst xmlns:c16r2="http://schemas.microsoft.com/office/drawing/2015/06/chart">
              <c:ext xmlns:c16="http://schemas.microsoft.com/office/drawing/2014/chart" uri="{C3380CC4-5D6E-409C-BE32-E72D297353CC}">
                <c16:uniqueId val="{00000004-0971-4046-86D5-939DC46B4571}"/>
              </c:ext>
            </c:extLst>
          </c:dPt>
          <c:dPt>
            <c:idx val="30"/>
            <c:marker>
              <c:symbol val="none"/>
            </c:marker>
            <c:bubble3D val="0"/>
            <c:extLst xmlns:c16r2="http://schemas.microsoft.com/office/drawing/2015/06/chart">
              <c:ext xmlns:c16="http://schemas.microsoft.com/office/drawing/2014/chart" uri="{C3380CC4-5D6E-409C-BE32-E72D297353CC}">
                <c16:uniqueId val="{00000005-0971-4046-86D5-939DC46B4571}"/>
              </c:ext>
            </c:extLst>
          </c:dPt>
          <c:dPt>
            <c:idx val="35"/>
            <c:marker>
              <c:symbol val="none"/>
            </c:marker>
            <c:bubble3D val="0"/>
            <c:extLst xmlns:c16r2="http://schemas.microsoft.com/office/drawing/2015/06/chart">
              <c:ext xmlns:c16="http://schemas.microsoft.com/office/drawing/2014/chart" uri="{C3380CC4-5D6E-409C-BE32-E72D297353CC}">
                <c16:uniqueId val="{00000006-0971-4046-86D5-939DC46B4571}"/>
              </c:ext>
            </c:extLst>
          </c:dPt>
          <c:dPt>
            <c:idx val="40"/>
            <c:marker>
              <c:symbol val="none"/>
            </c:marker>
            <c:bubble3D val="0"/>
            <c:extLst xmlns:c16r2="http://schemas.microsoft.com/office/drawing/2015/06/chart">
              <c:ext xmlns:c16="http://schemas.microsoft.com/office/drawing/2014/chart" uri="{C3380CC4-5D6E-409C-BE32-E72D297353CC}">
                <c16:uniqueId val="{00000007-0971-4046-86D5-939DC46B4571}"/>
              </c:ext>
            </c:extLst>
          </c:dPt>
          <c:dPt>
            <c:idx val="45"/>
            <c:marker>
              <c:symbol val="none"/>
            </c:marker>
            <c:bubble3D val="0"/>
            <c:extLst xmlns:c16r2="http://schemas.microsoft.com/office/drawing/2015/06/chart">
              <c:ext xmlns:c16="http://schemas.microsoft.com/office/drawing/2014/chart" uri="{C3380CC4-5D6E-409C-BE32-E72D297353CC}">
                <c16:uniqueId val="{00000008-0971-4046-86D5-939DC46B4571}"/>
              </c:ext>
            </c:extLst>
          </c:dPt>
          <c:dPt>
            <c:idx val="50"/>
            <c:marker>
              <c:symbol val="none"/>
            </c:marker>
            <c:bubble3D val="0"/>
            <c:extLst xmlns:c16r2="http://schemas.microsoft.com/office/drawing/2015/06/chart">
              <c:ext xmlns:c16="http://schemas.microsoft.com/office/drawing/2014/chart" uri="{C3380CC4-5D6E-409C-BE32-E72D297353CC}">
                <c16:uniqueId val="{00000009-0971-4046-86D5-939DC46B4571}"/>
              </c:ext>
            </c:extLst>
          </c:dPt>
          <c:dPt>
            <c:idx val="55"/>
            <c:marker>
              <c:symbol val="none"/>
            </c:marker>
            <c:bubble3D val="0"/>
            <c:extLst xmlns:c16r2="http://schemas.microsoft.com/office/drawing/2015/06/chart">
              <c:ext xmlns:c16="http://schemas.microsoft.com/office/drawing/2014/chart" uri="{C3380CC4-5D6E-409C-BE32-E72D297353CC}">
                <c16:uniqueId val="{0000000A-0971-4046-86D5-939DC46B4571}"/>
              </c:ext>
            </c:extLst>
          </c:dPt>
          <c:dLbls>
            <c:dLbl>
              <c:idx val="55"/>
              <c:layout>
                <c:manualLayout>
                  <c:x val="-5.2054794520547946E-2"/>
                  <c:y val="-4.1500000000000037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総括表!$C$172:$BF$172</c:f>
              <c:numCache>
                <c:formatCode>#,##0_ ;[Red]\-#,##0\ </c:formatCode>
                <c:ptCount val="56"/>
                <c:pt idx="0">
                  <c:v>5651.6003210503277</c:v>
                </c:pt>
                <c:pt idx="1">
                  <c:v>5734.6953417765944</c:v>
                </c:pt>
                <c:pt idx="2">
                  <c:v>5796.1648433727769</c:v>
                </c:pt>
                <c:pt idx="3">
                  <c:v>5766.7721738952387</c:v>
                </c:pt>
                <c:pt idx="4">
                  <c:v>5847.1307981358095</c:v>
                </c:pt>
                <c:pt idx="5">
                  <c:v>8544.1157596479316</c:v>
                </c:pt>
                <c:pt idx="6">
                  <c:v>8658.4422375090471</c:v>
                </c:pt>
                <c:pt idx="7">
                  <c:v>8974.5753794015473</c:v>
                </c:pt>
                <c:pt idx="8">
                  <c:v>8579.1143582542336</c:v>
                </c:pt>
                <c:pt idx="9">
                  <c:v>8640.5019534551247</c:v>
                </c:pt>
                <c:pt idx="10">
                  <c:v>8607.0626537856951</c:v>
                </c:pt>
                <c:pt idx="11">
                  <c:v>8755.4114865388456</c:v>
                </c:pt>
                <c:pt idx="12">
                  <c:v>8788.7514914886087</c:v>
                </c:pt>
                <c:pt idx="13">
                  <c:v>8424.9042681933333</c:v>
                </c:pt>
                <c:pt idx="14">
                  <c:v>8425.6093457963798</c:v>
                </c:pt>
                <c:pt idx="15">
                  <c:v>8430.7528763963346</c:v>
                </c:pt>
                <c:pt idx="16">
                  <c:v>8512.2250432101137</c:v>
                </c:pt>
                <c:pt idx="17">
                  <c:v>8579.6956072138964</c:v>
                </c:pt>
                <c:pt idx="18">
                  <c:v>8251.7278905037838</c:v>
                </c:pt>
                <c:pt idx="19">
                  <c:v>8226.210144455612</c:v>
                </c:pt>
                <c:pt idx="20">
                  <c:v>8180.2277529931216</c:v>
                </c:pt>
                <c:pt idx="21">
                  <c:v>8254.7597210106615</c:v>
                </c:pt>
                <c:pt idx="22">
                  <c:v>8307.4316477975808</c:v>
                </c:pt>
                <c:pt idx="23">
                  <c:v>7999.2130931208285</c:v>
                </c:pt>
                <c:pt idx="24">
                  <c:v>8032.8635859606584</c:v>
                </c:pt>
                <c:pt idx="25">
                  <c:v>8011.6909327929179</c:v>
                </c:pt>
                <c:pt idx="26">
                  <c:v>8009.9360161024624</c:v>
                </c:pt>
                <c:pt idx="27">
                  <c:v>8000.277698423175</c:v>
                </c:pt>
                <c:pt idx="28">
                  <c:v>7834.4429312343327</c:v>
                </c:pt>
                <c:pt idx="29">
                  <c:v>7849.3932521575125</c:v>
                </c:pt>
                <c:pt idx="30">
                  <c:v>7836.5221308571799</c:v>
                </c:pt>
                <c:pt idx="31">
                  <c:v>7885.8393340340444</c:v>
                </c:pt>
                <c:pt idx="32">
                  <c:v>7958.3178602798189</c:v>
                </c:pt>
                <c:pt idx="33">
                  <c:v>8052.1793490364971</c:v>
                </c:pt>
                <c:pt idx="34">
                  <c:v>8165.0708207570433</c:v>
                </c:pt>
                <c:pt idx="35">
                  <c:v>8221.755829535432</c:v>
                </c:pt>
                <c:pt idx="36">
                  <c:v>8345.5724189852081</c:v>
                </c:pt>
                <c:pt idx="37">
                  <c:v>8470.09419506427</c:v>
                </c:pt>
                <c:pt idx="38">
                  <c:v>8605.2633483883255</c:v>
                </c:pt>
                <c:pt idx="39">
                  <c:v>8734.1813386273316</c:v>
                </c:pt>
                <c:pt idx="40">
                  <c:v>8772.7057021469809</c:v>
                </c:pt>
                <c:pt idx="41">
                  <c:v>8894.4562234202349</c:v>
                </c:pt>
                <c:pt idx="42">
                  <c:v>8993.5743551752694</c:v>
                </c:pt>
                <c:pt idx="43">
                  <c:v>9075.6740637837556</c:v>
                </c:pt>
                <c:pt idx="44">
                  <c:v>9119.0336533822247</c:v>
                </c:pt>
                <c:pt idx="45">
                  <c:v>9158.3216152471632</c:v>
                </c:pt>
                <c:pt idx="46">
                  <c:v>9172.8670826608941</c:v>
                </c:pt>
                <c:pt idx="47">
                  <c:v>9178.5747378867654</c:v>
                </c:pt>
                <c:pt idx="48">
                  <c:v>9155.4541138480599</c:v>
                </c:pt>
                <c:pt idx="49">
                  <c:v>9091.4949587862902</c:v>
                </c:pt>
                <c:pt idx="50">
                  <c:v>9023.221037051946</c:v>
                </c:pt>
                <c:pt idx="51">
                  <c:v>8937.793952539032</c:v>
                </c:pt>
                <c:pt idx="52">
                  <c:v>8862.8007387838843</c:v>
                </c:pt>
              </c:numCache>
            </c:numRef>
          </c:val>
          <c:smooth val="0"/>
          <c:extLst xmlns:c16r2="http://schemas.microsoft.com/office/drawing/2015/06/chart">
            <c:ext xmlns:c16="http://schemas.microsoft.com/office/drawing/2014/chart" uri="{C3380CC4-5D6E-409C-BE32-E72D297353CC}">
              <c16:uniqueId val="{0000000B-0971-4046-86D5-939DC46B4571}"/>
            </c:ext>
          </c:extLst>
        </c:ser>
        <c:dLbls>
          <c:showLegendKey val="0"/>
          <c:showVal val="0"/>
          <c:showCatName val="0"/>
          <c:showSerName val="0"/>
          <c:showPercent val="0"/>
          <c:showBubbleSize val="0"/>
        </c:dLbls>
        <c:smooth val="0"/>
        <c:axId val="505619640"/>
        <c:axId val="505617680"/>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総括表!$B$173</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総括表!$C$173:$BF$173</c15:sqref>
                        </c15:formulaRef>
                      </c:ext>
                    </c:extLst>
                    <c:numCache>
                      <c:formatCode>#,##0_ ;[Red]\-#,##0\ </c:formatCode>
                      <c:ptCount val="56"/>
                      <c:pt idx="0">
                        <c:v>5651.6003210503277</c:v>
                      </c:pt>
                      <c:pt idx="1">
                        <c:v>5734.6953417765944</c:v>
                      </c:pt>
                      <c:pt idx="2">
                        <c:v>5796.1648433727769</c:v>
                      </c:pt>
                      <c:pt idx="3">
                        <c:v>5766.7721738952387</c:v>
                      </c:pt>
                      <c:pt idx="4">
                        <c:v>5847.1307981358104</c:v>
                      </c:pt>
                      <c:pt idx="5">
                        <c:v>5889.8836040770166</c:v>
                      </c:pt>
                      <c:pt idx="6">
                        <c:v>5943.5441226184103</c:v>
                      </c:pt>
                      <c:pt idx="7">
                        <c:v>6009.9392701533889</c:v>
                      </c:pt>
                      <c:pt idx="8">
                        <c:v>6081.4498914746873</c:v>
                      </c:pt>
                      <c:pt idx="9">
                        <c:v>6151.7752825989828</c:v>
                      </c:pt>
                      <c:pt idx="10">
                        <c:v>6219.8063179376159</c:v>
                      </c:pt>
                      <c:pt idx="11">
                        <c:v>6288.6938636159412</c:v>
                      </c:pt>
                      <c:pt idx="12">
                        <c:v>6347.5590570646109</c:v>
                      </c:pt>
                      <c:pt idx="13">
                        <c:v>6401.5108960559492</c:v>
                      </c:pt>
                      <c:pt idx="14">
                        <c:v>6452.8871412011977</c:v>
                      </c:pt>
                      <c:pt idx="15">
                        <c:v>6497.2790736455909</c:v>
                      </c:pt>
                      <c:pt idx="16">
                        <c:v>6543.2650520561701</c:v>
                      </c:pt>
                      <c:pt idx="17">
                        <c:v>6579.1592522973633</c:v>
                      </c:pt>
                      <c:pt idx="18">
                        <c:v>6607.1658256174778</c:v>
                      </c:pt>
                      <c:pt idx="19">
                        <c:v>6633.1398520918292</c:v>
                      </c:pt>
                      <c:pt idx="20">
                        <c:v>6650.3701208424927</c:v>
                      </c:pt>
                      <c:pt idx="21">
                        <c:v>6670.5750060076607</c:v>
                      </c:pt>
                      <c:pt idx="22">
                        <c:v>6678.2667038900727</c:v>
                      </c:pt>
                      <c:pt idx="23">
                        <c:v>6679.9057839782108</c:v>
                      </c:pt>
                      <c:pt idx="24">
                        <c:v>6675.7353166561998</c:v>
                      </c:pt>
                      <c:pt idx="25">
                        <c:v>6665.3854416161794</c:v>
                      </c:pt>
                      <c:pt idx="26">
                        <c:v>6659.1709633510927</c:v>
                      </c:pt>
                      <c:pt idx="27">
                        <c:v>6648.1891180140228</c:v>
                      </c:pt>
                      <c:pt idx="28">
                        <c:v>6633.9013204488574</c:v>
                      </c:pt>
                      <c:pt idx="29">
                        <c:v>6612.4206674472925</c:v>
                      </c:pt>
                      <c:pt idx="30">
                        <c:v>6596.4871912782473</c:v>
                      </c:pt>
                      <c:pt idx="31">
                        <c:v>6601.043684126249</c:v>
                      </c:pt>
                      <c:pt idx="32">
                        <c:v>6600.2783972993166</c:v>
                      </c:pt>
                      <c:pt idx="33">
                        <c:v>6601.2076328509256</c:v>
                      </c:pt>
                      <c:pt idx="34">
                        <c:v>6604.0699193158816</c:v>
                      </c:pt>
                      <c:pt idx="35">
                        <c:v>6616.1122562537403</c:v>
                      </c:pt>
                      <c:pt idx="36">
                        <c:v>6640.5963952827624</c:v>
                      </c:pt>
                      <c:pt idx="37">
                        <c:v>6673.9499928971218</c:v>
                      </c:pt>
                      <c:pt idx="38">
                        <c:v>6716.3560039869044</c:v>
                      </c:pt>
                      <c:pt idx="39">
                        <c:v>6765.3285536054345</c:v>
                      </c:pt>
                      <c:pt idx="40">
                        <c:v>6817.3305491974152</c:v>
                      </c:pt>
                      <c:pt idx="41">
                        <c:v>6874.5991889589495</c:v>
                      </c:pt>
                      <c:pt idx="42">
                        <c:v>6932.216836891701</c:v>
                      </c:pt>
                      <c:pt idx="43">
                        <c:v>6986.9796061882334</c:v>
                      </c:pt>
                      <c:pt idx="44">
                        <c:v>7038.0698284709033</c:v>
                      </c:pt>
                      <c:pt idx="45">
                        <c:v>7078.0487376721912</c:v>
                      </c:pt>
                      <c:pt idx="46">
                        <c:v>7115.6408479268957</c:v>
                      </c:pt>
                      <c:pt idx="47">
                        <c:v>7144.4304409632296</c:v>
                      </c:pt>
                      <c:pt idx="48">
                        <c:v>7165.9012995759495</c:v>
                      </c:pt>
                      <c:pt idx="49">
                        <c:v>7219.0013655480507</c:v>
                      </c:pt>
                      <c:pt idx="50">
                        <c:v>7245.9486531541361</c:v>
                      </c:pt>
                      <c:pt idx="51">
                        <c:v>7275.7112073869703</c:v>
                      </c:pt>
                      <c:pt idx="52">
                        <c:v>7286.5181612192027</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C-0971-4046-86D5-939DC46B4571}"/>
                  </c:ext>
                </c:extLst>
              </c15:ser>
            </c15:filteredLineSeries>
          </c:ext>
        </c:extLst>
      </c:lineChart>
      <c:catAx>
        <c:axId val="50561964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dk1">
                <a:alpha val="99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7680"/>
        <c:crosses val="autoZero"/>
        <c:auto val="1"/>
        <c:lblAlgn val="ctr"/>
        <c:lblOffset val="100"/>
        <c:tickLblSkip val="5"/>
        <c:noMultiLvlLbl val="0"/>
      </c:catAx>
      <c:valAx>
        <c:axId val="505617680"/>
        <c:scaling>
          <c:orientation val="minMax"/>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964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'総括表(地区)'!$A$169</c:f>
          <c:strCache>
            <c:ptCount val="1"/>
            <c:pt idx="0">
              <c:v>：死者数_地区別(基本推計)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73315288713910776"/>
        </c:manualLayout>
      </c:layout>
      <c:lineChart>
        <c:grouping val="standard"/>
        <c:varyColors val="0"/>
        <c:ser>
          <c:idx val="0"/>
          <c:order val="0"/>
          <c:tx>
            <c:strRef>
              <c:f>'総括表(地区)'!$B$169</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'総括表(地区)'!$C$169:$BC$169</c:f>
              <c:numCache>
                <c:formatCode>#,##0_ ;[Red]\-#,##0\ </c:formatCode>
                <c:ptCount val="53"/>
                <c:pt idx="0">
                  <c:v>1838.8556208623527</c:v>
                </c:pt>
                <c:pt idx="1">
                  <c:v>1876.9056718250317</c:v>
                </c:pt>
                <c:pt idx="2">
                  <c:v>1898.3142234011582</c:v>
                </c:pt>
                <c:pt idx="3">
                  <c:v>1891.175816758348</c:v>
                </c:pt>
                <c:pt idx="4">
                  <c:v>1912.8158977214002</c:v>
                </c:pt>
                <c:pt idx="5">
                  <c:v>2358.3271699558245</c:v>
                </c:pt>
                <c:pt idx="6">
                  <c:v>2392.3881247965564</c:v>
                </c:pt>
                <c:pt idx="7">
                  <c:v>2938.3320002890687</c:v>
                </c:pt>
                <c:pt idx="8">
                  <c:v>2806.0842610717141</c:v>
                </c:pt>
                <c:pt idx="9">
                  <c:v>2830.7150404916147</c:v>
                </c:pt>
                <c:pt idx="10">
                  <c:v>2804.3620597942477</c:v>
                </c:pt>
                <c:pt idx="11">
                  <c:v>2869.1147277163436</c:v>
                </c:pt>
                <c:pt idx="12">
                  <c:v>2877.6767846367561</c:v>
                </c:pt>
                <c:pt idx="13">
                  <c:v>2757.1175740326589</c:v>
                </c:pt>
                <c:pt idx="14">
                  <c:v>2755.729419826358</c:v>
                </c:pt>
                <c:pt idx="15">
                  <c:v>2756.328045781162</c:v>
                </c:pt>
                <c:pt idx="16">
                  <c:v>2778.3205979403924</c:v>
                </c:pt>
                <c:pt idx="17">
                  <c:v>2795.3185251499408</c:v>
                </c:pt>
                <c:pt idx="18">
                  <c:v>2684.1305339425039</c:v>
                </c:pt>
                <c:pt idx="19">
                  <c:v>2674.4554798415534</c:v>
                </c:pt>
                <c:pt idx="20">
                  <c:v>2655.8489762733275</c:v>
                </c:pt>
                <c:pt idx="21">
                  <c:v>2675.4638892362968</c:v>
                </c:pt>
                <c:pt idx="22">
                  <c:v>2681.5566492964622</c:v>
                </c:pt>
                <c:pt idx="23">
                  <c:v>2575.0520178724105</c:v>
                </c:pt>
                <c:pt idx="24">
                  <c:v>2583.1636107467011</c:v>
                </c:pt>
                <c:pt idx="25">
                  <c:v>2574.3192483647736</c:v>
                </c:pt>
                <c:pt idx="26">
                  <c:v>2571.0408958862909</c:v>
                </c:pt>
                <c:pt idx="27">
                  <c:v>2562.4505088050146</c:v>
                </c:pt>
                <c:pt idx="28">
                  <c:v>2504.1980767000496</c:v>
                </c:pt>
                <c:pt idx="29">
                  <c:v>2506.965400972922</c:v>
                </c:pt>
                <c:pt idx="30">
                  <c:v>2501.0975403698749</c:v>
                </c:pt>
                <c:pt idx="31">
                  <c:v>2514.3976211641061</c:v>
                </c:pt>
                <c:pt idx="32">
                  <c:v>2533.8015840336402</c:v>
                </c:pt>
                <c:pt idx="33">
                  <c:v>2559.4339749446908</c:v>
                </c:pt>
                <c:pt idx="34">
                  <c:v>2597.2740449313033</c:v>
                </c:pt>
                <c:pt idx="35">
                  <c:v>2614.1115679972072</c:v>
                </c:pt>
                <c:pt idx="36">
                  <c:v>2652.2459548768811</c:v>
                </c:pt>
                <c:pt idx="37">
                  <c:v>2689.959439115175</c:v>
                </c:pt>
                <c:pt idx="38">
                  <c:v>2732.3865888241826</c:v>
                </c:pt>
                <c:pt idx="39">
                  <c:v>2776.4989044057111</c:v>
                </c:pt>
                <c:pt idx="40">
                  <c:v>2791.8947983587896</c:v>
                </c:pt>
                <c:pt idx="41">
                  <c:v>2834.4144253360046</c:v>
                </c:pt>
                <c:pt idx="42">
                  <c:v>2869.1919099265961</c:v>
                </c:pt>
                <c:pt idx="43">
                  <c:v>2898.6960191742237</c:v>
                </c:pt>
                <c:pt idx="44">
                  <c:v>2917.1711904713366</c:v>
                </c:pt>
                <c:pt idx="45">
                  <c:v>2935.5041886207564</c:v>
                </c:pt>
                <c:pt idx="46">
                  <c:v>2942.8201635665173</c:v>
                </c:pt>
                <c:pt idx="47">
                  <c:v>2950.0819559916872</c:v>
                </c:pt>
                <c:pt idx="48">
                  <c:v>2951.508257863492</c:v>
                </c:pt>
                <c:pt idx="49">
                  <c:v>2940.6260010687729</c:v>
                </c:pt>
                <c:pt idx="50">
                  <c:v>2927.659432811497</c:v>
                </c:pt>
                <c:pt idx="51">
                  <c:v>2906.408488368701</c:v>
                </c:pt>
                <c:pt idx="52">
                  <c:v>2892.0624933140921</c:v>
                </c:pt>
              </c:numCache>
            </c:numRef>
          </c:val>
          <c:smooth val="0"/>
          <c:extLst xmlns:c16r2="http://schemas.microsoft.com/office/drawing/2015/06/chart">
            <c:ext xmlns:c16="http://schemas.microsoft.com/office/drawing/2014/chart" uri="{C3380CC4-5D6E-409C-BE32-E72D297353CC}">
              <c16:uniqueId val="{00000001-CD6F-4AEB-9802-54B5A67C2C0A}"/>
            </c:ext>
          </c:extLst>
        </c:ser>
        <c:ser>
          <c:idx val="1"/>
          <c:order val="1"/>
          <c:tx>
            <c:strRef>
              <c:f>'総括表(地区)'!$B$170</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'総括表(地区)'!$C$170:$BC$170</c:f>
              <c:numCache>
                <c:formatCode>#,##0_ ;[Red]\-#,##0\ </c:formatCode>
                <c:ptCount val="53"/>
                <c:pt idx="0">
                  <c:v>1498.8124182452057</c:v>
                </c:pt>
                <c:pt idx="1">
                  <c:v>1507.2733735644524</c:v>
                </c:pt>
                <c:pt idx="2">
                  <c:v>1527.7669263638149</c:v>
                </c:pt>
                <c:pt idx="3">
                  <c:v>1516.4688116489124</c:v>
                </c:pt>
                <c:pt idx="4">
                  <c:v>1545.617194016429</c:v>
                </c:pt>
                <c:pt idx="5">
                  <c:v>2951.7885896921061</c:v>
                </c:pt>
                <c:pt idx="6">
                  <c:v>2996.0541127124907</c:v>
                </c:pt>
                <c:pt idx="7">
                  <c:v>2370.642977886228</c:v>
                </c:pt>
                <c:pt idx="8">
                  <c:v>2270.7976258987724</c:v>
                </c:pt>
                <c:pt idx="9">
                  <c:v>2284.2968805454211</c:v>
                </c:pt>
                <c:pt idx="10">
                  <c:v>2263.9171155236668</c:v>
                </c:pt>
                <c:pt idx="11">
                  <c:v>2320.0343653340888</c:v>
                </c:pt>
                <c:pt idx="12">
                  <c:v>2331.7877437487286</c:v>
                </c:pt>
                <c:pt idx="13">
                  <c:v>2244.6714932901118</c:v>
                </c:pt>
                <c:pt idx="14">
                  <c:v>2249.7257621362687</c:v>
                </c:pt>
                <c:pt idx="15">
                  <c:v>2256.5783329466594</c:v>
                </c:pt>
                <c:pt idx="16">
                  <c:v>2288.8965282736362</c:v>
                </c:pt>
                <c:pt idx="17">
                  <c:v>2315.6184576155119</c:v>
                </c:pt>
                <c:pt idx="18">
                  <c:v>2241.1685659999748</c:v>
                </c:pt>
                <c:pt idx="19">
                  <c:v>2242.0466426949683</c:v>
                </c:pt>
                <c:pt idx="20">
                  <c:v>2243.2362922063385</c:v>
                </c:pt>
                <c:pt idx="21">
                  <c:v>2276.9671686197207</c:v>
                </c:pt>
                <c:pt idx="22">
                  <c:v>2304.1854410456808</c:v>
                </c:pt>
                <c:pt idx="23">
                  <c:v>2233.0231519395779</c:v>
                </c:pt>
                <c:pt idx="24">
                  <c:v>2249.5672328276028</c:v>
                </c:pt>
                <c:pt idx="25">
                  <c:v>2252.4132773142273</c:v>
                </c:pt>
                <c:pt idx="26">
                  <c:v>2263.0946734467416</c:v>
                </c:pt>
                <c:pt idx="27">
                  <c:v>2270.6626314743467</c:v>
                </c:pt>
                <c:pt idx="28">
                  <c:v>2238.3130745248809</c:v>
                </c:pt>
                <c:pt idx="29">
                  <c:v>2255.1468598081146</c:v>
                </c:pt>
                <c:pt idx="30">
                  <c:v>2261.4588409193507</c:v>
                </c:pt>
                <c:pt idx="31">
                  <c:v>2290.9493289708189</c:v>
                </c:pt>
                <c:pt idx="32">
                  <c:v>2321.8285951303487</c:v>
                </c:pt>
                <c:pt idx="33">
                  <c:v>2362.633874404808</c:v>
                </c:pt>
                <c:pt idx="34">
                  <c:v>2402.8879617758139</c:v>
                </c:pt>
                <c:pt idx="35">
                  <c:v>2424.9447683886942</c:v>
                </c:pt>
                <c:pt idx="36">
                  <c:v>2464.6245564612445</c:v>
                </c:pt>
                <c:pt idx="37">
                  <c:v>2507.9221572060837</c:v>
                </c:pt>
                <c:pt idx="38">
                  <c:v>2551.3653677195593</c:v>
                </c:pt>
                <c:pt idx="39">
                  <c:v>2588.4468218506681</c:v>
                </c:pt>
                <c:pt idx="40">
                  <c:v>2593.4606663155578</c:v>
                </c:pt>
                <c:pt idx="41">
                  <c:v>2625.2189730464183</c:v>
                </c:pt>
                <c:pt idx="42">
                  <c:v>2650.7685184722804</c:v>
                </c:pt>
                <c:pt idx="43">
                  <c:v>2672.0151016548334</c:v>
                </c:pt>
                <c:pt idx="44">
                  <c:v>2679.571721614956</c:v>
                </c:pt>
                <c:pt idx="45">
                  <c:v>2677.1386507822344</c:v>
                </c:pt>
                <c:pt idx="46">
                  <c:v>2672.9503367330622</c:v>
                </c:pt>
                <c:pt idx="47">
                  <c:v>2669.4079288586718</c:v>
                </c:pt>
                <c:pt idx="48">
                  <c:v>2654.2651285308939</c:v>
                </c:pt>
                <c:pt idx="49">
                  <c:v>2628.0641288684292</c:v>
                </c:pt>
                <c:pt idx="50">
                  <c:v>2595.149471781639</c:v>
                </c:pt>
                <c:pt idx="51">
                  <c:v>2559.9712006260161</c:v>
                </c:pt>
                <c:pt idx="52">
                  <c:v>2528.1718306462908</c:v>
                </c:pt>
              </c:numCache>
            </c:numRef>
          </c:val>
          <c:smooth val="0"/>
          <c:extLst xmlns:c16r2="http://schemas.microsoft.com/office/drawing/2015/06/chart">
            <c:ext xmlns:c16="http://schemas.microsoft.com/office/drawing/2014/chart" uri="{C3380CC4-5D6E-409C-BE32-E72D297353CC}">
              <c16:uniqueId val="{00000003-CD6F-4AEB-9802-54B5A67C2C0A}"/>
            </c:ext>
          </c:extLst>
        </c:ser>
        <c:ser>
          <c:idx val="2"/>
          <c:order val="2"/>
          <c:tx>
            <c:strRef>
              <c:f>'総括表(地区)'!$B$171</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'総括表(地区)'!$C$171:$BC$171</c:f>
              <c:numCache>
                <c:formatCode>#,##0_ ;[Red]\-#,##0\ </c:formatCode>
                <c:ptCount val="53"/>
                <c:pt idx="0">
                  <c:v>2313.9322819427689</c:v>
                </c:pt>
                <c:pt idx="1">
                  <c:v>2350.5162963871098</c:v>
                </c:pt>
                <c:pt idx="2">
                  <c:v>2370.0802935195406</c:v>
                </c:pt>
                <c:pt idx="3">
                  <c:v>2359.1275454879788</c:v>
                </c:pt>
                <c:pt idx="4">
                  <c:v>2388.6977063979807</c:v>
                </c:pt>
                <c:pt idx="5">
                  <c:v>3234</c:v>
                </c:pt>
                <c:pt idx="6">
                  <c:v>3270</c:v>
                </c:pt>
                <c:pt idx="7">
                  <c:v>3665.6004012262511</c:v>
                </c:pt>
                <c:pt idx="8">
                  <c:v>3502.2324712837471</c:v>
                </c:pt>
                <c:pt idx="9">
                  <c:v>3525.490032418089</c:v>
                </c:pt>
                <c:pt idx="10">
                  <c:v>3538.7834784677816</c:v>
                </c:pt>
                <c:pt idx="11">
                  <c:v>3566.2623934884127</c:v>
                </c:pt>
                <c:pt idx="12">
                  <c:v>3579.2869631031244</c:v>
                </c:pt>
                <c:pt idx="13">
                  <c:v>3423.1152008705635</c:v>
                </c:pt>
                <c:pt idx="14">
                  <c:v>3420.154163833754</c:v>
                </c:pt>
                <c:pt idx="15">
                  <c:v>3417.8464976685127</c:v>
                </c:pt>
                <c:pt idx="16">
                  <c:v>3445.007916996085</c:v>
                </c:pt>
                <c:pt idx="17">
                  <c:v>3468.7586244484428</c:v>
                </c:pt>
                <c:pt idx="18">
                  <c:v>3326.4287905613055</c:v>
                </c:pt>
                <c:pt idx="19">
                  <c:v>3309.7080219190898</c:v>
                </c:pt>
                <c:pt idx="20">
                  <c:v>3281.1424845134552</c:v>
                </c:pt>
                <c:pt idx="21">
                  <c:v>3302.3286631546443</c:v>
                </c:pt>
                <c:pt idx="22">
                  <c:v>3321.6895574554392</c:v>
                </c:pt>
                <c:pt idx="23">
                  <c:v>3191.1379233088401</c:v>
                </c:pt>
                <c:pt idx="24">
                  <c:v>3200.1327423863554</c:v>
                </c:pt>
                <c:pt idx="25">
                  <c:v>3184.958407113917</c:v>
                </c:pt>
                <c:pt idx="26">
                  <c:v>3175.80044676943</c:v>
                </c:pt>
                <c:pt idx="27">
                  <c:v>3167.1645581438133</c:v>
                </c:pt>
                <c:pt idx="28">
                  <c:v>3091.9317800094018</c:v>
                </c:pt>
                <c:pt idx="29">
                  <c:v>3087.2809913764759</c:v>
                </c:pt>
                <c:pt idx="30">
                  <c:v>3073.9657495679548</c:v>
                </c:pt>
                <c:pt idx="31">
                  <c:v>3080.4923838991199</c:v>
                </c:pt>
                <c:pt idx="32">
                  <c:v>3102.6876811158299</c:v>
                </c:pt>
                <c:pt idx="33">
                  <c:v>3130.1114996869983</c:v>
                </c:pt>
                <c:pt idx="34">
                  <c:v>3164.9088140499261</c:v>
                </c:pt>
                <c:pt idx="35">
                  <c:v>3182.699493149531</c:v>
                </c:pt>
                <c:pt idx="36">
                  <c:v>3228.7019076470824</c:v>
                </c:pt>
                <c:pt idx="37">
                  <c:v>3272.2125987430118</c:v>
                </c:pt>
                <c:pt idx="38">
                  <c:v>3321.5113918445841</c:v>
                </c:pt>
                <c:pt idx="39">
                  <c:v>3369.2356123709528</c:v>
                </c:pt>
                <c:pt idx="40">
                  <c:v>3387.3502374726331</c:v>
                </c:pt>
                <c:pt idx="41">
                  <c:v>3434.8228250378115</c:v>
                </c:pt>
                <c:pt idx="42">
                  <c:v>3473.6139267763924</c:v>
                </c:pt>
                <c:pt idx="43">
                  <c:v>3504.9629429546981</c:v>
                </c:pt>
                <c:pt idx="44">
                  <c:v>3522.2907412959316</c:v>
                </c:pt>
                <c:pt idx="45">
                  <c:v>3545.6787758441724</c:v>
                </c:pt>
                <c:pt idx="46">
                  <c:v>3557.0965823613151</c:v>
                </c:pt>
                <c:pt idx="47">
                  <c:v>3559.0848530364065</c:v>
                </c:pt>
                <c:pt idx="48">
                  <c:v>3549.6807274536736</c:v>
                </c:pt>
                <c:pt idx="49">
                  <c:v>3522.8048288490891</c:v>
                </c:pt>
                <c:pt idx="50">
                  <c:v>3500.4121324588104</c:v>
                </c:pt>
                <c:pt idx="51">
                  <c:v>3471.4142635443141</c:v>
                </c:pt>
                <c:pt idx="52">
                  <c:v>3442.5664148235019</c:v>
                </c:pt>
              </c:numCache>
            </c:numRef>
          </c:val>
          <c:smooth val="0"/>
          <c:extLst xmlns:c16r2="http://schemas.microsoft.com/office/drawing/2015/06/chart">
            <c:ext xmlns:c16="http://schemas.microsoft.com/office/drawing/2014/chart" uri="{C3380CC4-5D6E-409C-BE32-E72D297353CC}">
              <c16:uniqueId val="{00000005-CD6F-4AEB-9802-54B5A67C2C0A}"/>
            </c:ext>
          </c:extLst>
        </c:ser>
        <c:dLbls>
          <c:showLegendKey val="0"/>
          <c:showVal val="0"/>
          <c:showCatName val="0"/>
          <c:showSerName val="0"/>
          <c:showPercent val="0"/>
          <c:showBubbleSize val="0"/>
        </c:dLbls>
        <c:smooth val="0"/>
        <c:axId val="505618072"/>
        <c:axId val="505620424"/>
        <c:extLst xmlns:c16r2="http://schemas.microsoft.com/office/drawing/2015/06/chart"/>
      </c:lineChart>
      <c:catAx>
        <c:axId val="505618072"/>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424"/>
        <c:crosses val="autoZero"/>
        <c:auto val="1"/>
        <c:lblAlgn val="ctr"/>
        <c:lblOffset val="100"/>
        <c:tickLblSkip val="5"/>
        <c:tickMarkSkip val="1"/>
        <c:noMultiLvlLbl val="0"/>
      </c:catAx>
      <c:valAx>
        <c:axId val="505620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807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総括表!$A$96</c:f>
          <c:strCache>
            <c:ptCount val="1"/>
            <c:pt idx="0">
              <c:v>：男性人口_区全域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spPr>
            <a:ln w="28575" cap="rnd">
              <a:solidFill>
                <a:schemeClr val="accent5"/>
              </a:solidFill>
              <a:round/>
            </a:ln>
            <a:effectLst/>
          </c:spPr>
          <c:marker>
            <c:symbol val="none"/>
          </c:marker>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総括表!$C$342:$BC$342</c:f>
              <c:numCache>
                <c:formatCode>#,##0_ ;[Red]\-#,##0\ </c:formatCode>
                <c:ptCount val="53"/>
                <c:pt idx="0">
                  <c:v>360499.99999999994</c:v>
                </c:pt>
                <c:pt idx="1">
                  <c:v>362653.00000000017</c:v>
                </c:pt>
                <c:pt idx="2">
                  <c:v>364570.99999999988</c:v>
                </c:pt>
                <c:pt idx="3">
                  <c:v>363630</c:v>
                </c:pt>
                <c:pt idx="4">
                  <c:v>361634.00000000006</c:v>
                </c:pt>
                <c:pt idx="5">
                  <c:v>361782.00000000006</c:v>
                </c:pt>
                <c:pt idx="6">
                  <c:v>364637</c:v>
                </c:pt>
                <c:pt idx="7">
                  <c:v>364454.89046941721</c:v>
                </c:pt>
                <c:pt idx="8">
                  <c:v>364451.6308692359</c:v>
                </c:pt>
                <c:pt idx="9">
                  <c:v>364345.87732205691</c:v>
                </c:pt>
                <c:pt idx="10">
                  <c:v>364138.66368071915</c:v>
                </c:pt>
                <c:pt idx="11">
                  <c:v>363791.92701142369</c:v>
                </c:pt>
                <c:pt idx="12">
                  <c:v>363402.23383373092</c:v>
                </c:pt>
                <c:pt idx="13">
                  <c:v>363179.55808221619</c:v>
                </c:pt>
                <c:pt idx="14">
                  <c:v>362924.10517467151</c:v>
                </c:pt>
                <c:pt idx="15">
                  <c:v>362689.59867426648</c:v>
                </c:pt>
                <c:pt idx="16">
                  <c:v>362405.94910508109</c:v>
                </c:pt>
                <c:pt idx="17">
                  <c:v>362136.21180443361</c:v>
                </c:pt>
                <c:pt idx="18">
                  <c:v>362002.68160958204</c:v>
                </c:pt>
                <c:pt idx="19">
                  <c:v>361832.26258178364</c:v>
                </c:pt>
                <c:pt idx="20">
                  <c:v>361652.81864879344</c:v>
                </c:pt>
                <c:pt idx="21">
                  <c:v>361450.25552740059</c:v>
                </c:pt>
                <c:pt idx="22">
                  <c:v>361234.49622392276</c:v>
                </c:pt>
                <c:pt idx="23">
                  <c:v>361123.43458217644</c:v>
                </c:pt>
                <c:pt idx="24">
                  <c:v>360922.12060011621</c:v>
                </c:pt>
                <c:pt idx="25">
                  <c:v>360536.10404653894</c:v>
                </c:pt>
                <c:pt idx="26">
                  <c:v>360053.80641809362</c:v>
                </c:pt>
                <c:pt idx="27">
                  <c:v>359455.70305472217</c:v>
                </c:pt>
                <c:pt idx="28">
                  <c:v>358881.37724283332</c:v>
                </c:pt>
                <c:pt idx="29">
                  <c:v>358220.26558788889</c:v>
                </c:pt>
                <c:pt idx="30">
                  <c:v>357562.77661234932</c:v>
                </c:pt>
                <c:pt idx="31">
                  <c:v>356886.93108777812</c:v>
                </c:pt>
                <c:pt idx="32">
                  <c:v>356203.96074620186</c:v>
                </c:pt>
                <c:pt idx="33">
                  <c:v>355510.83179156703</c:v>
                </c:pt>
                <c:pt idx="34">
                  <c:v>354795.81474932039</c:v>
                </c:pt>
                <c:pt idx="35">
                  <c:v>354060.61118981201</c:v>
                </c:pt>
                <c:pt idx="36">
                  <c:v>353302.40077480325</c:v>
                </c:pt>
                <c:pt idx="37">
                  <c:v>352518.54424856696</c:v>
                </c:pt>
                <c:pt idx="38">
                  <c:v>351712.9246691697</c:v>
                </c:pt>
                <c:pt idx="39">
                  <c:v>350878.68807809107</c:v>
                </c:pt>
                <c:pt idx="40">
                  <c:v>350021.05521065503</c:v>
                </c:pt>
                <c:pt idx="41">
                  <c:v>349149.59901188524</c:v>
                </c:pt>
                <c:pt idx="42">
                  <c:v>348267.47032138408</c:v>
                </c:pt>
                <c:pt idx="43">
                  <c:v>347375.74997889949</c:v>
                </c:pt>
                <c:pt idx="44">
                  <c:v>346490.37763146567</c:v>
                </c:pt>
                <c:pt idx="45">
                  <c:v>345608.41325177124</c:v>
                </c:pt>
                <c:pt idx="46">
                  <c:v>344738.17152483377</c:v>
                </c:pt>
                <c:pt idx="47">
                  <c:v>343876.28978026478</c:v>
                </c:pt>
                <c:pt idx="48">
                  <c:v>343029.4614196273</c:v>
                </c:pt>
                <c:pt idx="49">
                  <c:v>342196.64378937276</c:v>
                </c:pt>
                <c:pt idx="50">
                  <c:v>341377.71704121929</c:v>
                </c:pt>
                <c:pt idx="51">
                  <c:v>340569.58747538214</c:v>
                </c:pt>
                <c:pt idx="52">
                  <c:v>339776.49127425731</c:v>
                </c:pt>
              </c:numCache>
            </c:numRef>
          </c:val>
          <c:smooth val="0"/>
          <c:extLst xmlns:c16r2="http://schemas.microsoft.com/office/drawing/2015/06/chart">
            <c:ext xmlns:c16="http://schemas.microsoft.com/office/drawing/2014/chart" uri="{C3380CC4-5D6E-409C-BE32-E72D297353CC}">
              <c16:uniqueId val="{0000000C-9866-4739-9E14-858ADF4A0E2B}"/>
            </c:ext>
          </c:extLst>
        </c:ser>
        <c:dLbls>
          <c:showLegendKey val="0"/>
          <c:showVal val="0"/>
          <c:showCatName val="0"/>
          <c:showSerName val="0"/>
          <c:showPercent val="0"/>
          <c:showBubbleSize val="0"/>
        </c:dLbls>
        <c:smooth val="0"/>
        <c:axId val="505621992"/>
        <c:axId val="505620032"/>
        <c:extLst xmlns:c16r2="http://schemas.microsoft.com/office/drawing/2015/06/chart"/>
      </c:lineChart>
      <c:catAx>
        <c:axId val="5056219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032"/>
        <c:crosses val="autoZero"/>
        <c:auto val="1"/>
        <c:lblAlgn val="ctr"/>
        <c:lblOffset val="100"/>
        <c:tickLblSkip val="5"/>
        <c:noMultiLvlLbl val="0"/>
      </c:catAx>
      <c:valAx>
        <c:axId val="50562003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1992"/>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'総括表(地区)'!$A$96</c:f>
          <c:strCache>
            <c:ptCount val="1"/>
            <c:pt idx="0">
              <c:v>：男性人口_地区別(基本推計)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'総括表(地区)'!$B$96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'総括表(地区)'!$C$96:$BC$96</c:f>
              <c:numCache>
                <c:formatCode>#,##0_ ;[Red]\-#,##0\ </c:formatCode>
                <c:ptCount val="53"/>
                <c:pt idx="0">
                  <c:v>121292</c:v>
                </c:pt>
                <c:pt idx="1">
                  <c:v>122413.00000000001</c:v>
                </c:pt>
                <c:pt idx="2">
                  <c:v>123362.99999999996</c:v>
                </c:pt>
                <c:pt idx="3">
                  <c:v>123151.99999999997</c:v>
                </c:pt>
                <c:pt idx="4">
                  <c:v>121966.99999999996</c:v>
                </c:pt>
                <c:pt idx="5">
                  <c:v>122014.00000000004</c:v>
                </c:pt>
                <c:pt idx="6">
                  <c:v>123160.99999999996</c:v>
                </c:pt>
                <c:pt idx="7">
                  <c:v>123215.72625856174</c:v>
                </c:pt>
                <c:pt idx="8">
                  <c:v>123323.70017681895</c:v>
                </c:pt>
                <c:pt idx="9">
                  <c:v>123394.01761894947</c:v>
                </c:pt>
                <c:pt idx="10">
                  <c:v>123433.94851698671</c:v>
                </c:pt>
                <c:pt idx="11">
                  <c:v>123430.97603609004</c:v>
                </c:pt>
                <c:pt idx="12">
                  <c:v>123410.19746432747</c:v>
                </c:pt>
                <c:pt idx="13">
                  <c:v>123454.73532890269</c:v>
                </c:pt>
                <c:pt idx="14">
                  <c:v>123497.48062696157</c:v>
                </c:pt>
                <c:pt idx="15">
                  <c:v>123568.75755702372</c:v>
                </c:pt>
                <c:pt idx="16">
                  <c:v>123640.3778490582</c:v>
                </c:pt>
                <c:pt idx="17">
                  <c:v>123729.34780978224</c:v>
                </c:pt>
                <c:pt idx="18">
                  <c:v>123884.22240073422</c:v>
                </c:pt>
                <c:pt idx="19">
                  <c:v>124041.60623991409</c:v>
                </c:pt>
                <c:pt idx="20">
                  <c:v>124212.10261898403</c:v>
                </c:pt>
                <c:pt idx="21">
                  <c:v>124373.04955391193</c:v>
                </c:pt>
                <c:pt idx="22">
                  <c:v>124549.44014529353</c:v>
                </c:pt>
                <c:pt idx="23">
                  <c:v>124768.24335699093</c:v>
                </c:pt>
                <c:pt idx="24">
                  <c:v>124965.70199408029</c:v>
                </c:pt>
                <c:pt idx="25">
                  <c:v>125091.9748504446</c:v>
                </c:pt>
                <c:pt idx="26">
                  <c:v>125196.16404756471</c:v>
                </c:pt>
                <c:pt idx="27">
                  <c:v>125252.0874583577</c:v>
                </c:pt>
                <c:pt idx="28">
                  <c:v>125318.57000338736</c:v>
                </c:pt>
                <c:pt idx="29">
                  <c:v>125338.44674873997</c:v>
                </c:pt>
                <c:pt idx="30">
                  <c:v>125368.13895020052</c:v>
                </c:pt>
                <c:pt idx="31">
                  <c:v>125383.28604818555</c:v>
                </c:pt>
                <c:pt idx="32">
                  <c:v>125399.06925186439</c:v>
                </c:pt>
                <c:pt idx="33">
                  <c:v>125409.69776390714</c:v>
                </c:pt>
                <c:pt idx="34">
                  <c:v>125416.61407999237</c:v>
                </c:pt>
                <c:pt idx="35">
                  <c:v>125418.65280320235</c:v>
                </c:pt>
                <c:pt idx="36">
                  <c:v>125415.30880704537</c:v>
                </c:pt>
                <c:pt idx="37">
                  <c:v>125404.53108666776</c:v>
                </c:pt>
                <c:pt idx="38">
                  <c:v>125392.71059413847</c:v>
                </c:pt>
                <c:pt idx="39">
                  <c:v>125369.98411532532</c:v>
                </c:pt>
                <c:pt idx="40">
                  <c:v>125342.54450040986</c:v>
                </c:pt>
                <c:pt idx="41">
                  <c:v>125311.28137226244</c:v>
                </c:pt>
                <c:pt idx="42">
                  <c:v>125277.97448243038</c:v>
                </c:pt>
                <c:pt idx="43">
                  <c:v>125244.32012981546</c:v>
                </c:pt>
                <c:pt idx="44">
                  <c:v>125214.18254857211</c:v>
                </c:pt>
                <c:pt idx="45">
                  <c:v>125187.66015333691</c:v>
                </c:pt>
                <c:pt idx="46">
                  <c:v>125165.15741286664</c:v>
                </c:pt>
                <c:pt idx="47">
                  <c:v>125148.19738617145</c:v>
                </c:pt>
                <c:pt idx="48">
                  <c:v>125135.94075728166</c:v>
                </c:pt>
                <c:pt idx="49">
                  <c:v>125131.56341185961</c:v>
                </c:pt>
                <c:pt idx="50">
                  <c:v>125134.42792419356</c:v>
                </c:pt>
                <c:pt idx="51">
                  <c:v>125143.39783340579</c:v>
                </c:pt>
                <c:pt idx="52">
                  <c:v>125157.33975303354</c:v>
                </c:pt>
              </c:numCache>
            </c:numRef>
          </c:val>
          <c:smooth val="0"/>
          <c:extLst xmlns:c16r2="http://schemas.microsoft.com/office/drawing/2015/06/chart">
            <c:ext xmlns:c16="http://schemas.microsoft.com/office/drawing/2014/chart" uri="{C3380CC4-5D6E-409C-BE32-E72D297353CC}">
              <c16:uniqueId val="{00000001-B783-430F-A48B-1713A170D33C}"/>
            </c:ext>
          </c:extLst>
        </c:ser>
        <c:ser>
          <c:idx val="1"/>
          <c:order val="1"/>
          <c:tx>
            <c:strRef>
              <c:f>'総括表(地区)'!$B$97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'総括表(地区)'!$C$97:$BC$97</c:f>
              <c:numCache>
                <c:formatCode>#,##0_ ;[Red]\-#,##0\ </c:formatCode>
                <c:ptCount val="53"/>
                <c:pt idx="0">
                  <c:v>89684.000000000015</c:v>
                </c:pt>
                <c:pt idx="1">
                  <c:v>90053.000000000044</c:v>
                </c:pt>
                <c:pt idx="2">
                  <c:v>90644.999999999956</c:v>
                </c:pt>
                <c:pt idx="3">
                  <c:v>90590.999999999985</c:v>
                </c:pt>
                <c:pt idx="4">
                  <c:v>89901.999999999985</c:v>
                </c:pt>
                <c:pt idx="5">
                  <c:v>89667.000000000015</c:v>
                </c:pt>
                <c:pt idx="6">
                  <c:v>89998.000000000015</c:v>
                </c:pt>
                <c:pt idx="7">
                  <c:v>89766.532178546273</c:v>
                </c:pt>
                <c:pt idx="8">
                  <c:v>89584.152299425405</c:v>
                </c:pt>
                <c:pt idx="9">
                  <c:v>89388.502569244069</c:v>
                </c:pt>
                <c:pt idx="10">
                  <c:v>89177.312382362376</c:v>
                </c:pt>
                <c:pt idx="11">
                  <c:v>88947.806290373337</c:v>
                </c:pt>
                <c:pt idx="12">
                  <c:v>88717.274124611737</c:v>
                </c:pt>
                <c:pt idx="13">
                  <c:v>88527.60870023226</c:v>
                </c:pt>
                <c:pt idx="14">
                  <c:v>88330.650299503381</c:v>
                </c:pt>
                <c:pt idx="15">
                  <c:v>88139.165082197142</c:v>
                </c:pt>
                <c:pt idx="16">
                  <c:v>87936.93825414298</c:v>
                </c:pt>
                <c:pt idx="17">
                  <c:v>87731.174161627117</c:v>
                </c:pt>
                <c:pt idx="18">
                  <c:v>87561.244519947635</c:v>
                </c:pt>
                <c:pt idx="19">
                  <c:v>87379.449921821826</c:v>
                </c:pt>
                <c:pt idx="20">
                  <c:v>87182.98040187516</c:v>
                </c:pt>
                <c:pt idx="21">
                  <c:v>86976.155803529822</c:v>
                </c:pt>
                <c:pt idx="22">
                  <c:v>86749.146127165644</c:v>
                </c:pt>
                <c:pt idx="23">
                  <c:v>86545.243657369909</c:v>
                </c:pt>
                <c:pt idx="24">
                  <c:v>86312.502439673932</c:v>
                </c:pt>
                <c:pt idx="25">
                  <c:v>86040.813700942716</c:v>
                </c:pt>
                <c:pt idx="26">
                  <c:v>85749.592368672631</c:v>
                </c:pt>
                <c:pt idx="27">
                  <c:v>85440.393827835593</c:v>
                </c:pt>
                <c:pt idx="28">
                  <c:v>85144.454860594997</c:v>
                </c:pt>
                <c:pt idx="29">
                  <c:v>84831.872503120539</c:v>
                </c:pt>
                <c:pt idx="30">
                  <c:v>84508.733092718074</c:v>
                </c:pt>
                <c:pt idx="31">
                  <c:v>84177.649143293267</c:v>
                </c:pt>
                <c:pt idx="32">
                  <c:v>83835.549451299434</c:v>
                </c:pt>
                <c:pt idx="33">
                  <c:v>83488.443804753173</c:v>
                </c:pt>
                <c:pt idx="34">
                  <c:v>83129.614629253105</c:v>
                </c:pt>
                <c:pt idx="35">
                  <c:v>82766.327717188411</c:v>
                </c:pt>
                <c:pt idx="36">
                  <c:v>82396.45678086151</c:v>
                </c:pt>
                <c:pt idx="37">
                  <c:v>82020.840259848599</c:v>
                </c:pt>
                <c:pt idx="38">
                  <c:v>81640.992692218526</c:v>
                </c:pt>
                <c:pt idx="39">
                  <c:v>81258.00263812409</c:v>
                </c:pt>
                <c:pt idx="40">
                  <c:v>80871.284268436313</c:v>
                </c:pt>
                <c:pt idx="41">
                  <c:v>80484.647872487156</c:v>
                </c:pt>
                <c:pt idx="42">
                  <c:v>80098.134282767947</c:v>
                </c:pt>
                <c:pt idx="43">
                  <c:v>79713.668641861062</c:v>
                </c:pt>
                <c:pt idx="44">
                  <c:v>79333.313299294357</c:v>
                </c:pt>
                <c:pt idx="45">
                  <c:v>78955.746024064356</c:v>
                </c:pt>
                <c:pt idx="46">
                  <c:v>78588.423665399678</c:v>
                </c:pt>
                <c:pt idx="47">
                  <c:v>78226.278607416898</c:v>
                </c:pt>
                <c:pt idx="48">
                  <c:v>77873.518283844198</c:v>
                </c:pt>
                <c:pt idx="49">
                  <c:v>77530.946742352884</c:v>
                </c:pt>
                <c:pt idx="50">
                  <c:v>77199.847744076556</c:v>
                </c:pt>
                <c:pt idx="51">
                  <c:v>76877.764270150685</c:v>
                </c:pt>
                <c:pt idx="52">
                  <c:v>76568.07288978112</c:v>
                </c:pt>
              </c:numCache>
            </c:numRef>
          </c:val>
          <c:smooth val="0"/>
          <c:extLst xmlns:c16r2="http://schemas.microsoft.com/office/drawing/2015/06/chart">
            <c:ext xmlns:c16="http://schemas.microsoft.com/office/drawing/2014/chart" uri="{C3380CC4-5D6E-409C-BE32-E72D297353CC}">
              <c16:uniqueId val="{00000003-B783-430F-A48B-1713A170D33C}"/>
            </c:ext>
          </c:extLst>
        </c:ser>
        <c:ser>
          <c:idx val="2"/>
          <c:order val="2"/>
          <c:tx>
            <c:strRef>
              <c:f>'総括表(地区)'!$B$98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'総括表(地区)'!$C$98:$BC$98</c:f>
              <c:numCache>
                <c:formatCode>#,##0_ ;[Red]\-#,##0\ </c:formatCode>
                <c:ptCount val="53"/>
                <c:pt idx="0">
                  <c:v>149523.99999999994</c:v>
                </c:pt>
                <c:pt idx="1">
                  <c:v>150187.00000000009</c:v>
                </c:pt>
                <c:pt idx="2">
                  <c:v>150562.99999999997</c:v>
                </c:pt>
                <c:pt idx="3">
                  <c:v>149887</c:v>
                </c:pt>
                <c:pt idx="4">
                  <c:v>149765.00000000009</c:v>
                </c:pt>
                <c:pt idx="5">
                  <c:v>150101.00000000003</c:v>
                </c:pt>
                <c:pt idx="6">
                  <c:v>151478.00000000006</c:v>
                </c:pt>
                <c:pt idx="7">
                  <c:v>151472.63203230919</c:v>
                </c:pt>
                <c:pt idx="8">
                  <c:v>151543.77839299155</c:v>
                </c:pt>
                <c:pt idx="9">
                  <c:v>151563.35713386338</c:v>
                </c:pt>
                <c:pt idx="10">
                  <c:v>151527.40278137007</c:v>
                </c:pt>
                <c:pt idx="11">
                  <c:v>151413.14468496031</c:v>
                </c:pt>
                <c:pt idx="12">
                  <c:v>151274.76224479167</c:v>
                </c:pt>
                <c:pt idx="13">
                  <c:v>151197.21405308129</c:v>
                </c:pt>
                <c:pt idx="14">
                  <c:v>151095.97424820656</c:v>
                </c:pt>
                <c:pt idx="15">
                  <c:v>150981.67603504565</c:v>
                </c:pt>
                <c:pt idx="16">
                  <c:v>150828.63300187991</c:v>
                </c:pt>
                <c:pt idx="17">
                  <c:v>150675.68983302423</c:v>
                </c:pt>
                <c:pt idx="18">
                  <c:v>150557.21468890022</c:v>
                </c:pt>
                <c:pt idx="19">
                  <c:v>150411.2064200477</c:v>
                </c:pt>
                <c:pt idx="20">
                  <c:v>150257.73562793422</c:v>
                </c:pt>
                <c:pt idx="21">
                  <c:v>150101.05016995879</c:v>
                </c:pt>
                <c:pt idx="22">
                  <c:v>149935.90995146357</c:v>
                </c:pt>
                <c:pt idx="23">
                  <c:v>149809.9475678156</c:v>
                </c:pt>
                <c:pt idx="24">
                  <c:v>149643.916166362</c:v>
                </c:pt>
                <c:pt idx="25">
                  <c:v>149403.31549515159</c:v>
                </c:pt>
                <c:pt idx="26">
                  <c:v>149108.05000185623</c:v>
                </c:pt>
                <c:pt idx="27">
                  <c:v>148763.22176852889</c:v>
                </c:pt>
                <c:pt idx="28">
                  <c:v>148418.35237885095</c:v>
                </c:pt>
                <c:pt idx="29">
                  <c:v>148049.94633602837</c:v>
                </c:pt>
                <c:pt idx="30">
                  <c:v>147685.90456943071</c:v>
                </c:pt>
                <c:pt idx="31">
                  <c:v>147325.99589629931</c:v>
                </c:pt>
                <c:pt idx="32">
                  <c:v>146969.34204303802</c:v>
                </c:pt>
                <c:pt idx="33">
                  <c:v>146612.69022290671</c:v>
                </c:pt>
                <c:pt idx="34">
                  <c:v>146249.58604007491</c:v>
                </c:pt>
                <c:pt idx="35">
                  <c:v>145875.63066942128</c:v>
                </c:pt>
                <c:pt idx="36">
                  <c:v>145490.6351868964</c:v>
                </c:pt>
                <c:pt idx="37">
                  <c:v>145093.17290205054</c:v>
                </c:pt>
                <c:pt idx="38">
                  <c:v>144679.22138281274</c:v>
                </c:pt>
                <c:pt idx="39">
                  <c:v>144250.70132464162</c:v>
                </c:pt>
                <c:pt idx="40">
                  <c:v>143807.22644180889</c:v>
                </c:pt>
                <c:pt idx="41">
                  <c:v>143353.66976713564</c:v>
                </c:pt>
                <c:pt idx="42">
                  <c:v>142891.36155618579</c:v>
                </c:pt>
                <c:pt idx="43">
                  <c:v>142417.76120722294</c:v>
                </c:pt>
                <c:pt idx="44">
                  <c:v>141942.88178359924</c:v>
                </c:pt>
                <c:pt idx="45">
                  <c:v>141465.00707436993</c:v>
                </c:pt>
                <c:pt idx="46">
                  <c:v>140984.59044656748</c:v>
                </c:pt>
                <c:pt idx="47">
                  <c:v>140501.81378667642</c:v>
                </c:pt>
                <c:pt idx="48">
                  <c:v>140020.00237850146</c:v>
                </c:pt>
                <c:pt idx="49">
                  <c:v>139534.13363516025</c:v>
                </c:pt>
                <c:pt idx="50">
                  <c:v>139043.44137294914</c:v>
                </c:pt>
                <c:pt idx="51">
                  <c:v>138548.4253718257</c:v>
                </c:pt>
                <c:pt idx="52">
                  <c:v>138051.07863144265</c:v>
                </c:pt>
              </c:numCache>
            </c:numRef>
          </c:val>
          <c:smooth val="0"/>
          <c:extLst xmlns:c16r2="http://schemas.microsoft.com/office/drawing/2015/06/chart">
            <c:ext xmlns:c16="http://schemas.microsoft.com/office/drawing/2014/chart" uri="{C3380CC4-5D6E-409C-BE32-E72D297353CC}">
              <c16:uniqueId val="{00000005-B783-430F-A48B-1713A170D33C}"/>
            </c:ext>
          </c:extLst>
        </c:ser>
        <c:dLbls>
          <c:showLegendKey val="0"/>
          <c:showVal val="0"/>
          <c:showCatName val="0"/>
          <c:showSerName val="0"/>
          <c:showPercent val="0"/>
          <c:showBubbleSize val="0"/>
        </c:dLbls>
        <c:smooth val="0"/>
        <c:axId val="505620816"/>
        <c:axId val="505621600"/>
        <c:extLst xmlns:c16r2="http://schemas.microsoft.com/office/drawing/2015/06/chart"/>
      </c:lineChart>
      <c:catAx>
        <c:axId val="505620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1600"/>
        <c:crosses val="autoZero"/>
        <c:auto val="1"/>
        <c:lblAlgn val="ctr"/>
        <c:lblOffset val="100"/>
        <c:tickLblSkip val="5"/>
        <c:tickMarkSkip val="1"/>
        <c:noMultiLvlLbl val="0"/>
      </c:catAx>
      <c:valAx>
        <c:axId val="505621600"/>
        <c:scaling>
          <c:orientation val="minMax"/>
          <c:min val="7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816"/>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総括表!$A$103</c:f>
          <c:strCache>
            <c:ptCount val="1"/>
            <c:pt idx="0">
              <c:v>：女性人口_区全域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spPr>
            <a:ln w="28575" cap="rnd">
              <a:solidFill>
                <a:schemeClr val="accent5"/>
              </a:solidFill>
              <a:round/>
            </a:ln>
            <a:effectLst/>
          </c:spPr>
          <c:marker>
            <c:symbol val="none"/>
          </c:marker>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総括表!$C$343:$BC$343</c:f>
              <c:numCache>
                <c:formatCode>#,##0_ ;[Red]\-#,##0\ </c:formatCode>
                <c:ptCount val="53"/>
                <c:pt idx="0">
                  <c:v>362840.99999999994</c:v>
                </c:pt>
                <c:pt idx="1">
                  <c:v>366880.99999999994</c:v>
                </c:pt>
                <c:pt idx="2">
                  <c:v>369921.99999999994</c:v>
                </c:pt>
                <c:pt idx="3">
                  <c:v>370042</c:v>
                </c:pt>
                <c:pt idx="4">
                  <c:v>367068.99999999988</c:v>
                </c:pt>
                <c:pt idx="5">
                  <c:v>366643.00000000006</c:v>
                </c:pt>
                <c:pt idx="6">
                  <c:v>368997</c:v>
                </c:pt>
                <c:pt idx="7">
                  <c:v>369211.62278682308</c:v>
                </c:pt>
                <c:pt idx="8">
                  <c:v>369547.07055258902</c:v>
                </c:pt>
                <c:pt idx="9">
                  <c:v>369844.25866439019</c:v>
                </c:pt>
                <c:pt idx="10">
                  <c:v>370086.49523368658</c:v>
                </c:pt>
                <c:pt idx="11">
                  <c:v>370303.17896103277</c:v>
                </c:pt>
                <c:pt idx="12">
                  <c:v>370513.49477239209</c:v>
                </c:pt>
                <c:pt idx="13">
                  <c:v>370870.9797365251</c:v>
                </c:pt>
                <c:pt idx="14">
                  <c:v>371228.94251063478</c:v>
                </c:pt>
                <c:pt idx="15">
                  <c:v>371545.11324956617</c:v>
                </c:pt>
                <c:pt idx="16">
                  <c:v>371844.27915727696</c:v>
                </c:pt>
                <c:pt idx="17">
                  <c:v>372141.14708592405</c:v>
                </c:pt>
                <c:pt idx="18">
                  <c:v>372589.28123723052</c:v>
                </c:pt>
                <c:pt idx="19">
                  <c:v>373041.84719019395</c:v>
                </c:pt>
                <c:pt idx="20">
                  <c:v>373468.40175922739</c:v>
                </c:pt>
                <c:pt idx="21">
                  <c:v>373854.84241245547</c:v>
                </c:pt>
                <c:pt idx="22">
                  <c:v>374158.40967350191</c:v>
                </c:pt>
                <c:pt idx="23">
                  <c:v>374568.87071381416</c:v>
                </c:pt>
                <c:pt idx="24">
                  <c:v>374892.88931741857</c:v>
                </c:pt>
                <c:pt idx="25">
                  <c:v>375012.83627096313</c:v>
                </c:pt>
                <c:pt idx="26">
                  <c:v>375082.22767707612</c:v>
                </c:pt>
                <c:pt idx="27">
                  <c:v>375026.86331726098</c:v>
                </c:pt>
                <c:pt idx="28">
                  <c:v>375010.18497524504</c:v>
                </c:pt>
                <c:pt idx="29">
                  <c:v>374972.22918031586</c:v>
                </c:pt>
                <c:pt idx="30">
                  <c:v>375138.09502320702</c:v>
                </c:pt>
                <c:pt idx="31">
                  <c:v>375350.47514481144</c:v>
                </c:pt>
                <c:pt idx="32">
                  <c:v>375582.15792192973</c:v>
                </c:pt>
                <c:pt idx="33">
                  <c:v>375809.27132413536</c:v>
                </c:pt>
                <c:pt idx="34">
                  <c:v>376016.36085713381</c:v>
                </c:pt>
                <c:pt idx="35">
                  <c:v>376193.64037260209</c:v>
                </c:pt>
                <c:pt idx="36">
                  <c:v>376314.60176131566</c:v>
                </c:pt>
                <c:pt idx="37">
                  <c:v>376371.56211001414</c:v>
                </c:pt>
                <c:pt idx="38">
                  <c:v>376354.12410868803</c:v>
                </c:pt>
                <c:pt idx="39">
                  <c:v>376269.3768392026</c:v>
                </c:pt>
                <c:pt idx="40">
                  <c:v>376104.93221444869</c:v>
                </c:pt>
                <c:pt idx="41">
                  <c:v>375870.23625175457</c:v>
                </c:pt>
                <c:pt idx="42">
                  <c:v>375573.89591683494</c:v>
                </c:pt>
                <c:pt idx="43">
                  <c:v>375221.39831386035</c:v>
                </c:pt>
                <c:pt idx="44">
                  <c:v>374833.50118573545</c:v>
                </c:pt>
                <c:pt idx="45">
                  <c:v>374397.01349445153</c:v>
                </c:pt>
                <c:pt idx="46">
                  <c:v>373926.16497497418</c:v>
                </c:pt>
                <c:pt idx="47">
                  <c:v>373426.65925927053</c:v>
                </c:pt>
                <c:pt idx="48">
                  <c:v>372905.11965874385</c:v>
                </c:pt>
                <c:pt idx="49">
                  <c:v>372371.40103496984</c:v>
                </c:pt>
                <c:pt idx="50">
                  <c:v>371836.55113902374</c:v>
                </c:pt>
                <c:pt idx="51">
                  <c:v>371305.97389859636</c:v>
                </c:pt>
                <c:pt idx="52">
                  <c:v>370795.34381374053</c:v>
                </c:pt>
              </c:numCache>
            </c:numRef>
          </c:val>
          <c:smooth val="0"/>
          <c:extLst xmlns:c16r2="http://schemas.microsoft.com/office/drawing/2015/06/chart">
            <c:ext xmlns:c16="http://schemas.microsoft.com/office/drawing/2014/chart" uri="{C3380CC4-5D6E-409C-BE32-E72D297353CC}">
              <c16:uniqueId val="{0000000C-354F-4410-9B7A-95E7C958A132}"/>
            </c:ext>
          </c:extLst>
        </c:ser>
        <c:dLbls>
          <c:showLegendKey val="0"/>
          <c:showVal val="0"/>
          <c:showCatName val="0"/>
          <c:showSerName val="0"/>
          <c:showPercent val="0"/>
          <c:showBubbleSize val="0"/>
        </c:dLbls>
        <c:smooth val="0"/>
        <c:axId val="505623168"/>
        <c:axId val="507461760"/>
        <c:extLst xmlns:c16r2="http://schemas.microsoft.com/office/drawing/2015/06/chart"/>
      </c:lineChart>
      <c:catAx>
        <c:axId val="505623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endParaRPr lang="ja-JP"/>
              </a:p>
            </c:rich>
          </c:tx>
          <c:layout>
            <c:manualLayout>
              <c:xMode val="edge"/>
              <c:yMode val="edge"/>
              <c:x val="0.48066152518606409"/>
              <c:y val="0.93852083333333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1760"/>
        <c:crosses val="autoZero"/>
        <c:auto val="1"/>
        <c:lblAlgn val="ctr"/>
        <c:lblOffset val="100"/>
        <c:tickLblSkip val="5"/>
        <c:noMultiLvlLbl val="0"/>
      </c:catAx>
      <c:valAx>
        <c:axId val="507461760"/>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316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'総括表(地区)'!$A$103</c:f>
          <c:strCache>
            <c:ptCount val="1"/>
            <c:pt idx="0">
              <c:v>：女性人口_地区別(基本推計)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'総括表(地区)'!$B$103</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'総括表(地区)'!$C$103:$BC$103</c:f>
              <c:numCache>
                <c:formatCode>#,##0_ ;[Red]\-#,##0\ </c:formatCode>
                <c:ptCount val="53"/>
                <c:pt idx="0">
                  <c:v>120005.00000000003</c:v>
                </c:pt>
                <c:pt idx="1">
                  <c:v>121514.99999999999</c:v>
                </c:pt>
                <c:pt idx="2">
                  <c:v>122618.99999999993</c:v>
                </c:pt>
                <c:pt idx="3">
                  <c:v>122384.00000000003</c:v>
                </c:pt>
                <c:pt idx="4">
                  <c:v>121257.99999999994</c:v>
                </c:pt>
                <c:pt idx="5">
                  <c:v>121317.99999999997</c:v>
                </c:pt>
                <c:pt idx="6">
                  <c:v>122408.00000000001</c:v>
                </c:pt>
                <c:pt idx="7">
                  <c:v>122573.8910619963</c:v>
                </c:pt>
                <c:pt idx="8">
                  <c:v>122778.25701107437</c:v>
                </c:pt>
                <c:pt idx="9">
                  <c:v>122959.06693252792</c:v>
                </c:pt>
                <c:pt idx="10">
                  <c:v>123131.1961227901</c:v>
                </c:pt>
                <c:pt idx="11">
                  <c:v>123289.07313221575</c:v>
                </c:pt>
                <c:pt idx="12">
                  <c:v>123480.76443307866</c:v>
                </c:pt>
                <c:pt idx="13">
                  <c:v>123710.8515737737</c:v>
                </c:pt>
                <c:pt idx="14">
                  <c:v>123960.92686907521</c:v>
                </c:pt>
                <c:pt idx="15">
                  <c:v>124200.74835840979</c:v>
                </c:pt>
                <c:pt idx="16">
                  <c:v>124432.36262595985</c:v>
                </c:pt>
                <c:pt idx="17">
                  <c:v>124694.04252657424</c:v>
                </c:pt>
                <c:pt idx="18">
                  <c:v>125006.27026040785</c:v>
                </c:pt>
                <c:pt idx="19">
                  <c:v>125350.47342951901</c:v>
                </c:pt>
                <c:pt idx="20">
                  <c:v>125692.25952548601</c:v>
                </c:pt>
                <c:pt idx="21">
                  <c:v>126037.91792436811</c:v>
                </c:pt>
                <c:pt idx="22">
                  <c:v>126341.68928986996</c:v>
                </c:pt>
                <c:pt idx="23">
                  <c:v>126698.18153984567</c:v>
                </c:pt>
                <c:pt idx="24">
                  <c:v>127016.00496908618</c:v>
                </c:pt>
                <c:pt idx="25">
                  <c:v>127272.10233321575</c:v>
                </c:pt>
                <c:pt idx="26">
                  <c:v>127502.01473963051</c:v>
                </c:pt>
                <c:pt idx="27">
                  <c:v>127680.47525328642</c:v>
                </c:pt>
                <c:pt idx="28">
                  <c:v>127877.11925188746</c:v>
                </c:pt>
                <c:pt idx="29">
                  <c:v>128039.25547625913</c:v>
                </c:pt>
                <c:pt idx="30">
                  <c:v>128281.89249135513</c:v>
                </c:pt>
                <c:pt idx="31">
                  <c:v>128545.61569739271</c:v>
                </c:pt>
                <c:pt idx="32">
                  <c:v>128824.04148419856</c:v>
                </c:pt>
                <c:pt idx="33">
                  <c:v>129112.51443171584</c:v>
                </c:pt>
                <c:pt idx="34">
                  <c:v>129397.22452220818</c:v>
                </c:pt>
                <c:pt idx="35">
                  <c:v>129682.99928307135</c:v>
                </c:pt>
                <c:pt idx="36">
                  <c:v>129958.4348637341</c:v>
                </c:pt>
                <c:pt idx="37">
                  <c:v>130218.97179044211</c:v>
                </c:pt>
                <c:pt idx="38">
                  <c:v>130460.2566777069</c:v>
                </c:pt>
                <c:pt idx="39">
                  <c:v>130681.73504945931</c:v>
                </c:pt>
                <c:pt idx="40">
                  <c:v>130887.57308488774</c:v>
                </c:pt>
                <c:pt idx="41">
                  <c:v>131068.34241701018</c:v>
                </c:pt>
                <c:pt idx="42">
                  <c:v>131236.14348495024</c:v>
                </c:pt>
                <c:pt idx="43">
                  <c:v>131384.74591461738</c:v>
                </c:pt>
                <c:pt idx="44">
                  <c:v>131527.30817414861</c:v>
                </c:pt>
                <c:pt idx="45">
                  <c:v>131656.86091793314</c:v>
                </c:pt>
                <c:pt idx="46">
                  <c:v>131778.26315473297</c:v>
                </c:pt>
                <c:pt idx="47">
                  <c:v>131891.04114904403</c:v>
                </c:pt>
                <c:pt idx="48">
                  <c:v>131999.43038128188</c:v>
                </c:pt>
                <c:pt idx="49">
                  <c:v>132103.48340346283</c:v>
                </c:pt>
                <c:pt idx="50">
                  <c:v>132206.88491886281</c:v>
                </c:pt>
                <c:pt idx="51">
                  <c:v>132311.63772780952</c:v>
                </c:pt>
                <c:pt idx="52">
                  <c:v>132418.93928456734</c:v>
                </c:pt>
              </c:numCache>
            </c:numRef>
          </c:val>
          <c:smooth val="0"/>
          <c:extLst xmlns:c16r2="http://schemas.microsoft.com/office/drawing/2015/06/chart">
            <c:ext xmlns:c16="http://schemas.microsoft.com/office/drawing/2014/chart" uri="{C3380CC4-5D6E-409C-BE32-E72D297353CC}">
              <c16:uniqueId val="{00000001-244D-4E31-977A-5E4CF33B5B2C}"/>
            </c:ext>
          </c:extLst>
        </c:ser>
        <c:ser>
          <c:idx val="1"/>
          <c:order val="1"/>
          <c:tx>
            <c:strRef>
              <c:f>'総括表(地区)'!$B$104</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'総括表(地区)'!$C$104:$BC$104</c:f>
              <c:numCache>
                <c:formatCode>#,##0_ ;[Red]\-#,##0\ </c:formatCode>
                <c:ptCount val="53"/>
                <c:pt idx="0">
                  <c:v>97985.999999999927</c:v>
                </c:pt>
                <c:pt idx="1">
                  <c:v>98970</c:v>
                </c:pt>
                <c:pt idx="2">
                  <c:v>99866.999999999985</c:v>
                </c:pt>
                <c:pt idx="3">
                  <c:v>100140.99999999997</c:v>
                </c:pt>
                <c:pt idx="4">
                  <c:v>99403.999999999971</c:v>
                </c:pt>
                <c:pt idx="5">
                  <c:v>99380.000000000058</c:v>
                </c:pt>
                <c:pt idx="6">
                  <c:v>99483.000000000029</c:v>
                </c:pt>
                <c:pt idx="7">
                  <c:v>99513.858436069859</c:v>
                </c:pt>
                <c:pt idx="8">
                  <c:v>99579.175087850424</c:v>
                </c:pt>
                <c:pt idx="9">
                  <c:v>99629.671302844537</c:v>
                </c:pt>
                <c:pt idx="10">
                  <c:v>99669.664756386366</c:v>
                </c:pt>
                <c:pt idx="11">
                  <c:v>99691.441142067197</c:v>
                </c:pt>
                <c:pt idx="12">
                  <c:v>99716.735298443062</c:v>
                </c:pt>
                <c:pt idx="13">
                  <c:v>99792.597047006915</c:v>
                </c:pt>
                <c:pt idx="14">
                  <c:v>99878.058354357665</c:v>
                </c:pt>
                <c:pt idx="15">
                  <c:v>99976.22206367414</c:v>
                </c:pt>
                <c:pt idx="16">
                  <c:v>100068.24342615894</c:v>
                </c:pt>
                <c:pt idx="17">
                  <c:v>100156.65476366814</c:v>
                </c:pt>
                <c:pt idx="18">
                  <c:v>100288.95874536649</c:v>
                </c:pt>
                <c:pt idx="19">
                  <c:v>100420.66232868786</c:v>
                </c:pt>
                <c:pt idx="20">
                  <c:v>100530.82666992523</c:v>
                </c:pt>
                <c:pt idx="21">
                  <c:v>100633.2385900759</c:v>
                </c:pt>
                <c:pt idx="22">
                  <c:v>100707.77820164559</c:v>
                </c:pt>
                <c:pt idx="23">
                  <c:v>100817.09590580444</c:v>
                </c:pt>
                <c:pt idx="24">
                  <c:v>100903.28936345191</c:v>
                </c:pt>
                <c:pt idx="25">
                  <c:v>100950.12825342779</c:v>
                </c:pt>
                <c:pt idx="26">
                  <c:v>100959.62130411946</c:v>
                </c:pt>
                <c:pt idx="27">
                  <c:v>100933.36800756353</c:v>
                </c:pt>
                <c:pt idx="28">
                  <c:v>100913.98082298135</c:v>
                </c:pt>
                <c:pt idx="29">
                  <c:v>100893.56301918847</c:v>
                </c:pt>
                <c:pt idx="30">
                  <c:v>100888.94829385287</c:v>
                </c:pt>
                <c:pt idx="31">
                  <c:v>100879.6629978103</c:v>
                </c:pt>
                <c:pt idx="32">
                  <c:v>100862.34586903427</c:v>
                </c:pt>
                <c:pt idx="33">
                  <c:v>100830.35844813475</c:v>
                </c:pt>
                <c:pt idx="34">
                  <c:v>100789.36561776749</c:v>
                </c:pt>
                <c:pt idx="35">
                  <c:v>100730.3857573165</c:v>
                </c:pt>
                <c:pt idx="36">
                  <c:v>100651.52944917347</c:v>
                </c:pt>
                <c:pt idx="37">
                  <c:v>100549.50457333856</c:v>
                </c:pt>
                <c:pt idx="38">
                  <c:v>100427.20622091164</c:v>
                </c:pt>
                <c:pt idx="39">
                  <c:v>100283.88733858385</c:v>
                </c:pt>
                <c:pt idx="40">
                  <c:v>100117.27173836963</c:v>
                </c:pt>
                <c:pt idx="41">
                  <c:v>99933.164174478807</c:v>
                </c:pt>
                <c:pt idx="42">
                  <c:v>99726.450872988775</c:v>
                </c:pt>
                <c:pt idx="43">
                  <c:v>99508.816446215918</c:v>
                </c:pt>
                <c:pt idx="44">
                  <c:v>99280.654036178938</c:v>
                </c:pt>
                <c:pt idx="45">
                  <c:v>99040.144567134092</c:v>
                </c:pt>
                <c:pt idx="46">
                  <c:v>98792.067024365373</c:v>
                </c:pt>
                <c:pt idx="47">
                  <c:v>98540.225753660518</c:v>
                </c:pt>
                <c:pt idx="48">
                  <c:v>98284.996260377142</c:v>
                </c:pt>
                <c:pt idx="49">
                  <c:v>98035.839054927754</c:v>
                </c:pt>
                <c:pt idx="50">
                  <c:v>97794.006465317594</c:v>
                </c:pt>
                <c:pt idx="51">
                  <c:v>97559.512042498784</c:v>
                </c:pt>
                <c:pt idx="52">
                  <c:v>97337.824977946002</c:v>
                </c:pt>
              </c:numCache>
            </c:numRef>
          </c:val>
          <c:smooth val="0"/>
          <c:extLst xmlns:c16r2="http://schemas.microsoft.com/office/drawing/2015/06/chart">
            <c:ext xmlns:c16="http://schemas.microsoft.com/office/drawing/2014/chart" uri="{C3380CC4-5D6E-409C-BE32-E72D297353CC}">
              <c16:uniqueId val="{00000003-244D-4E31-977A-5E4CF33B5B2C}"/>
            </c:ext>
          </c:extLst>
        </c:ser>
        <c:ser>
          <c:idx val="2"/>
          <c:order val="2"/>
          <c:tx>
            <c:strRef>
              <c:f>'総括表(地区)'!$B$105</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'総括表(地区)'!$C$105:$BC$105</c:f>
              <c:numCache>
                <c:formatCode>#,##0_ ;[Red]\-#,##0\ </c:formatCode>
                <c:ptCount val="53"/>
                <c:pt idx="0">
                  <c:v>144850</c:v>
                </c:pt>
                <c:pt idx="1">
                  <c:v>146395.99999999994</c:v>
                </c:pt>
                <c:pt idx="2">
                  <c:v>147436</c:v>
                </c:pt>
                <c:pt idx="3">
                  <c:v>147516.99999999997</c:v>
                </c:pt>
                <c:pt idx="4">
                  <c:v>146406.99999999997</c:v>
                </c:pt>
                <c:pt idx="5">
                  <c:v>145945</c:v>
                </c:pt>
                <c:pt idx="6">
                  <c:v>147105.99999999994</c:v>
                </c:pt>
                <c:pt idx="7">
                  <c:v>147123.87328875691</c:v>
                </c:pt>
                <c:pt idx="8">
                  <c:v>147189.63845366423</c:v>
                </c:pt>
                <c:pt idx="9">
                  <c:v>147255.52042901775</c:v>
                </c:pt>
                <c:pt idx="10">
                  <c:v>147285.63435451008</c:v>
                </c:pt>
                <c:pt idx="11">
                  <c:v>147322.66468674981</c:v>
                </c:pt>
                <c:pt idx="12">
                  <c:v>147315.99504087036</c:v>
                </c:pt>
                <c:pt idx="13">
                  <c:v>147367.5311157445</c:v>
                </c:pt>
                <c:pt idx="14">
                  <c:v>147389.95728720192</c:v>
                </c:pt>
                <c:pt idx="15">
                  <c:v>147368.14282748225</c:v>
                </c:pt>
                <c:pt idx="16">
                  <c:v>147343.67310515814</c:v>
                </c:pt>
                <c:pt idx="17">
                  <c:v>147290.44979568169</c:v>
                </c:pt>
                <c:pt idx="18">
                  <c:v>147294.05223145618</c:v>
                </c:pt>
                <c:pt idx="19">
                  <c:v>147270.71143198709</c:v>
                </c:pt>
                <c:pt idx="20">
                  <c:v>147245.31556381611</c:v>
                </c:pt>
                <c:pt idx="21">
                  <c:v>147183.68589801146</c:v>
                </c:pt>
                <c:pt idx="22">
                  <c:v>147108.94218198638</c:v>
                </c:pt>
                <c:pt idx="23">
                  <c:v>147053.59326816408</c:v>
                </c:pt>
                <c:pt idx="24">
                  <c:v>146973.59498488044</c:v>
                </c:pt>
                <c:pt idx="25">
                  <c:v>146790.6056843196</c:v>
                </c:pt>
                <c:pt idx="26">
                  <c:v>146620.59163332617</c:v>
                </c:pt>
                <c:pt idx="27">
                  <c:v>146413.02005641104</c:v>
                </c:pt>
                <c:pt idx="28">
                  <c:v>146219.08490037621</c:v>
                </c:pt>
                <c:pt idx="29">
                  <c:v>146039.41068486829</c:v>
                </c:pt>
                <c:pt idx="30">
                  <c:v>145967.25423799903</c:v>
                </c:pt>
                <c:pt idx="31">
                  <c:v>145925.19644960845</c:v>
                </c:pt>
                <c:pt idx="32">
                  <c:v>145895.77056869687</c:v>
                </c:pt>
                <c:pt idx="33">
                  <c:v>145866.39844428477</c:v>
                </c:pt>
                <c:pt idx="34">
                  <c:v>145829.77071715813</c:v>
                </c:pt>
                <c:pt idx="35">
                  <c:v>145780.25533221426</c:v>
                </c:pt>
                <c:pt idx="36">
                  <c:v>145704.63744840806</c:v>
                </c:pt>
                <c:pt idx="37">
                  <c:v>145603.08574623347</c:v>
                </c:pt>
                <c:pt idx="38">
                  <c:v>145466.66121006946</c:v>
                </c:pt>
                <c:pt idx="39">
                  <c:v>145303.75445115942</c:v>
                </c:pt>
                <c:pt idx="40">
                  <c:v>145100.08739119134</c:v>
                </c:pt>
                <c:pt idx="41">
                  <c:v>144868.72966026558</c:v>
                </c:pt>
                <c:pt idx="42">
                  <c:v>144611.30155889591</c:v>
                </c:pt>
                <c:pt idx="43">
                  <c:v>144327.83595302707</c:v>
                </c:pt>
                <c:pt idx="44">
                  <c:v>144025.53897540789</c:v>
                </c:pt>
                <c:pt idx="45">
                  <c:v>143700.00800938433</c:v>
                </c:pt>
                <c:pt idx="46">
                  <c:v>143355.83479587582</c:v>
                </c:pt>
                <c:pt idx="47">
                  <c:v>142995.39235656595</c:v>
                </c:pt>
                <c:pt idx="48">
                  <c:v>142620.69301708479</c:v>
                </c:pt>
                <c:pt idx="49">
                  <c:v>142232.07857657925</c:v>
                </c:pt>
                <c:pt idx="50">
                  <c:v>141835.65975484333</c:v>
                </c:pt>
                <c:pt idx="51">
                  <c:v>141434.82412828802</c:v>
                </c:pt>
                <c:pt idx="52">
                  <c:v>141038.57955122722</c:v>
                </c:pt>
              </c:numCache>
            </c:numRef>
          </c:val>
          <c:smooth val="0"/>
          <c:extLst xmlns:c16r2="http://schemas.microsoft.com/office/drawing/2015/06/chart">
            <c:ext xmlns:c16="http://schemas.microsoft.com/office/drawing/2014/chart" uri="{C3380CC4-5D6E-409C-BE32-E72D297353CC}">
              <c16:uniqueId val="{00000005-244D-4E31-977A-5E4CF33B5B2C}"/>
            </c:ext>
          </c:extLst>
        </c:ser>
        <c:dLbls>
          <c:showLegendKey val="0"/>
          <c:showVal val="0"/>
          <c:showCatName val="0"/>
          <c:showSerName val="0"/>
          <c:showPercent val="0"/>
          <c:showBubbleSize val="0"/>
        </c:dLbls>
        <c:smooth val="0"/>
        <c:axId val="507462152"/>
        <c:axId val="507465288"/>
        <c:extLst xmlns:c16r2="http://schemas.microsoft.com/office/drawing/2015/06/chart"/>
      </c:lineChart>
      <c:catAx>
        <c:axId val="507462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5288"/>
        <c:crosses val="autoZero"/>
        <c:auto val="1"/>
        <c:lblAlgn val="ctr"/>
        <c:lblOffset val="100"/>
        <c:tickLblSkip val="5"/>
        <c:tickMarkSkip val="1"/>
        <c:noMultiLvlLbl val="0"/>
      </c:catAx>
      <c:valAx>
        <c:axId val="507465288"/>
        <c:scaling>
          <c:orientation val="minMax"/>
          <c:min val="7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2152"/>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総括表!$A$411</c:f>
          <c:strCache>
            <c:ptCount val="1"/>
            <c:pt idx="0">
              <c:v>総人口（男女別）_区全域（基本推計）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v>：男性人口</c:v>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総括表!$C$99:$BC$99</c:f>
            </c:numRef>
          </c:val>
          <c:extLst xmlns:c16r2="http://schemas.microsoft.com/office/drawing/2015/06/chart">
            <c:ext xmlns:c16="http://schemas.microsoft.com/office/drawing/2014/chart" uri="{C3380CC4-5D6E-409C-BE32-E72D297353CC}">
              <c16:uniqueId val="{00000019-4F9E-410E-84C5-C69EB86269A2}"/>
            </c:ext>
          </c:extLst>
        </c:ser>
        <c:ser>
          <c:idx val="1"/>
          <c:order val="1"/>
          <c:tx>
            <c:v>：女性人口</c:v>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総括表!$C$106:$BC$106</c:f>
            </c:numRef>
          </c:val>
          <c:extLst xmlns:c16r2="http://schemas.microsoft.com/office/drawing/2015/06/chart">
            <c:ext xmlns:c16="http://schemas.microsoft.com/office/drawing/2014/chart" uri="{C3380CC4-5D6E-409C-BE32-E72D297353CC}">
              <c16:uniqueId val="{00000033-4F9E-410E-84C5-C69EB86269A2}"/>
            </c:ext>
          </c:extLst>
        </c:ser>
        <c:dLbls>
          <c:showLegendKey val="0"/>
          <c:showVal val="0"/>
          <c:showCatName val="0"/>
          <c:showSerName val="0"/>
          <c:showPercent val="0"/>
          <c:showBubbleSize val="0"/>
        </c:dLbls>
        <c:gapWidth val="0"/>
        <c:overlap val="100"/>
        <c:axId val="507467640"/>
        <c:axId val="507462936"/>
      </c:barChart>
      <c:lineChart>
        <c:grouping val="standard"/>
        <c:varyColors val="0"/>
        <c:ser>
          <c:idx val="2"/>
          <c:order val="2"/>
          <c:tx>
            <c:v>：総人口</c:v>
          </c:tx>
          <c:spPr>
            <a:ln w="28575" cap="rnd">
              <a:solidFill>
                <a:schemeClr val="accent5"/>
              </a:solidFill>
              <a:round/>
            </a:ln>
            <a:effectLst/>
          </c:spPr>
          <c:marker>
            <c:symbol val="none"/>
          </c:marker>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総括表!$C$31:$BC$31</c:f>
              <c:numCache>
                <c:formatCode>#,##0_);[Red]\(#,##0\)</c:formatCode>
                <c:ptCount val="53"/>
                <c:pt idx="0">
                  <c:v>723341</c:v>
                </c:pt>
                <c:pt idx="1">
                  <c:v>729534.00000000012</c:v>
                </c:pt>
                <c:pt idx="2">
                  <c:v>734493.00000000023</c:v>
                </c:pt>
                <c:pt idx="3">
                  <c:v>733672.00000000023</c:v>
                </c:pt>
                <c:pt idx="4">
                  <c:v>728703.00000000023</c:v>
                </c:pt>
                <c:pt idx="5">
                  <c:v>728425</c:v>
                </c:pt>
                <c:pt idx="6">
                  <c:v>733633.99999999988</c:v>
                </c:pt>
                <c:pt idx="7">
                  <c:v>733666.51325624017</c:v>
                </c:pt>
                <c:pt idx="8">
                  <c:v>733998.70142182522</c:v>
                </c:pt>
                <c:pt idx="9">
                  <c:v>734190.13598644745</c:v>
                </c:pt>
                <c:pt idx="10">
                  <c:v>734225.15891440562</c:v>
                </c:pt>
                <c:pt idx="11">
                  <c:v>734095.10597245628</c:v>
                </c:pt>
                <c:pt idx="12">
                  <c:v>733915.72860612301</c:v>
                </c:pt>
                <c:pt idx="13">
                  <c:v>734050.53781874152</c:v>
                </c:pt>
                <c:pt idx="14">
                  <c:v>734153.04768530582</c:v>
                </c:pt>
                <c:pt idx="15">
                  <c:v>734234.71192383277</c:v>
                </c:pt>
                <c:pt idx="16">
                  <c:v>734250.22826235811</c:v>
                </c:pt>
                <c:pt idx="17">
                  <c:v>734277.35889035754</c:v>
                </c:pt>
                <c:pt idx="18">
                  <c:v>734591.96284681302</c:v>
                </c:pt>
                <c:pt idx="19">
                  <c:v>734874.10977197741</c:v>
                </c:pt>
                <c:pt idx="20">
                  <c:v>735121.22040802077</c:v>
                </c:pt>
                <c:pt idx="21">
                  <c:v>735305.09793985612</c:v>
                </c:pt>
                <c:pt idx="22">
                  <c:v>735392.90589742421</c:v>
                </c:pt>
                <c:pt idx="23">
                  <c:v>735692.30529599066</c:v>
                </c:pt>
                <c:pt idx="24">
                  <c:v>735815.00991753465</c:v>
                </c:pt>
                <c:pt idx="25">
                  <c:v>735548.94031750213</c:v>
                </c:pt>
                <c:pt idx="26">
                  <c:v>735136.03409516939</c:v>
                </c:pt>
                <c:pt idx="27">
                  <c:v>734482.56637198303</c:v>
                </c:pt>
                <c:pt idx="28">
                  <c:v>733891.56221807841</c:v>
                </c:pt>
                <c:pt idx="29">
                  <c:v>733192.49476820487</c:v>
                </c:pt>
                <c:pt idx="30">
                  <c:v>732700.87163555645</c:v>
                </c:pt>
                <c:pt idx="31">
                  <c:v>732237.40623258951</c:v>
                </c:pt>
                <c:pt idx="32">
                  <c:v>731786.11866813141</c:v>
                </c:pt>
                <c:pt idx="33">
                  <c:v>731320.10311570251</c:v>
                </c:pt>
                <c:pt idx="34">
                  <c:v>730812.17560645414</c:v>
                </c:pt>
                <c:pt idx="35">
                  <c:v>730254.25156241423</c:v>
                </c:pt>
                <c:pt idx="36">
                  <c:v>729617.00253611896</c:v>
                </c:pt>
                <c:pt idx="37">
                  <c:v>728890.10635858111</c:v>
                </c:pt>
                <c:pt idx="38">
                  <c:v>728067.04877785756</c:v>
                </c:pt>
                <c:pt idx="39">
                  <c:v>727148.06491729373</c:v>
                </c:pt>
                <c:pt idx="40">
                  <c:v>726125.9874251039</c:v>
                </c:pt>
                <c:pt idx="41">
                  <c:v>725019.83526364004</c:v>
                </c:pt>
                <c:pt idx="42">
                  <c:v>723841.36623821908</c:v>
                </c:pt>
                <c:pt idx="43">
                  <c:v>722597.14829275967</c:v>
                </c:pt>
                <c:pt idx="44">
                  <c:v>721323.87881720124</c:v>
                </c:pt>
                <c:pt idx="45">
                  <c:v>720005.42674622289</c:v>
                </c:pt>
                <c:pt idx="46">
                  <c:v>718664.33649980766</c:v>
                </c:pt>
                <c:pt idx="47">
                  <c:v>717302.9490395349</c:v>
                </c:pt>
                <c:pt idx="48">
                  <c:v>715934.58107837127</c:v>
                </c:pt>
                <c:pt idx="49">
                  <c:v>714568.04482434248</c:v>
                </c:pt>
                <c:pt idx="50">
                  <c:v>713214.26818024297</c:v>
                </c:pt>
                <c:pt idx="51">
                  <c:v>711875.56137397862</c:v>
                </c:pt>
                <c:pt idx="52">
                  <c:v>710571.83508799784</c:v>
                </c:pt>
              </c:numCache>
            </c:numRef>
          </c:val>
          <c:smooth val="0"/>
          <c:extLst xmlns:c16r2="http://schemas.microsoft.com/office/drawing/2015/06/chart">
            <c:ext xmlns:c16="http://schemas.microsoft.com/office/drawing/2014/chart" uri="{C3380CC4-5D6E-409C-BE32-E72D297353CC}">
              <c16:uniqueId val="{00000040-4F9E-410E-84C5-C69EB86269A2}"/>
            </c:ext>
          </c:extLst>
        </c:ser>
        <c:dLbls>
          <c:showLegendKey val="0"/>
          <c:showVal val="0"/>
          <c:showCatName val="0"/>
          <c:showSerName val="0"/>
          <c:showPercent val="0"/>
          <c:showBubbleSize val="0"/>
        </c:dLbls>
        <c:marker val="1"/>
        <c:smooth val="0"/>
        <c:axId val="507467640"/>
        <c:axId val="507462936"/>
      </c:lineChart>
      <c:catAx>
        <c:axId val="507467640"/>
        <c:scaling>
          <c:orientation val="minMax"/>
        </c:scaling>
        <c:delete val="0"/>
        <c:axPos val="b"/>
        <c:majorGridlines>
          <c:spPr>
            <a:ln>
              <a:solidFill>
                <a:schemeClr val="tx1">
                  <a:lumMod val="15000"/>
                  <a:lumOff val="85000"/>
                </a:schemeClr>
              </a:solidFill>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900">
                    <a:latin typeface="Meiryo UI" panose="020B0604030504040204" pitchFamily="50" charset="-128"/>
                    <a:ea typeface="Meiryo UI" panose="020B0604030504040204" pitchFamily="50" charset="-128"/>
                  </a:rPr>
                  <a:t>（基準日：</a:t>
                </a:r>
                <a:r>
                  <a:rPr lang="en-US" altLang="ja-JP" sz="900">
                    <a:latin typeface="Meiryo UI" panose="020B0604030504040204" pitchFamily="50" charset="-128"/>
                    <a:ea typeface="Meiryo UI" panose="020B0604030504040204" pitchFamily="50" charset="-128"/>
                  </a:rPr>
                  <a:t>1</a:t>
                </a:r>
                <a:r>
                  <a:rPr lang="ja-JP" altLang="en-US" sz="900">
                    <a:latin typeface="Meiryo UI" panose="020B0604030504040204" pitchFamily="50" charset="-128"/>
                    <a:ea typeface="Meiryo UI" panose="020B0604030504040204" pitchFamily="50" charset="-128"/>
                  </a:rPr>
                  <a:t>月</a:t>
                </a:r>
                <a:r>
                  <a:rPr lang="en-US" altLang="ja-JP" sz="900">
                    <a:latin typeface="Meiryo UI" panose="020B0604030504040204" pitchFamily="50" charset="-128"/>
                    <a:ea typeface="Meiryo UI" panose="020B0604030504040204" pitchFamily="50" charset="-128"/>
                  </a:rPr>
                  <a:t>1</a:t>
                </a:r>
                <a:r>
                  <a:rPr lang="ja-JP" altLang="en-US" sz="900">
                    <a:latin typeface="Meiryo UI" panose="020B0604030504040204" pitchFamily="50" charset="-128"/>
                    <a:ea typeface="Meiryo UI" panose="020B0604030504040204" pitchFamily="50" charset="-128"/>
                  </a:rPr>
                  <a:t>日）</a:t>
                </a:r>
                <a:endParaRPr lang="ja-JP" sz="900">
                  <a:latin typeface="Meiryo UI" panose="020B0604030504040204" pitchFamily="50" charset="-128"/>
                  <a:ea typeface="Meiryo UI" panose="020B0604030504040204" pitchFamily="50" charset="-128"/>
                </a:endParaRPr>
              </a:p>
            </c:rich>
          </c:tx>
          <c:layout>
            <c:manualLayout>
              <c:xMode val="edge"/>
              <c:yMode val="edge"/>
              <c:x val="0.44520019415381301"/>
              <c:y val="0.9273316929133856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19050"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7462936"/>
        <c:crosses val="autoZero"/>
        <c:auto val="1"/>
        <c:lblAlgn val="ctr"/>
        <c:lblOffset val="100"/>
        <c:tickLblSkip val="5"/>
        <c:noMultiLvlLbl val="0"/>
      </c:catAx>
      <c:valAx>
        <c:axId val="507462936"/>
        <c:scaling>
          <c:orientation val="minMax"/>
        </c:scaling>
        <c:delete val="0"/>
        <c:axPos val="l"/>
        <c:majorGridlines>
          <c:spPr>
            <a:ln>
              <a:solidFill>
                <a:schemeClr val="tx1">
                  <a:lumMod val="15000"/>
                  <a:lumOff val="85000"/>
                </a:schemeClr>
              </a:solidFill>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7467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総括表!$A$415</c:f>
          <c:strCache>
            <c:ptCount val="1"/>
            <c:pt idx="0">
              <c:v>総人口（男女別）_構成比_区全域（基本推計）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総括表!$B$415</c:f>
              <c:strCache>
                <c:ptCount val="1"/>
                <c:pt idx="0">
                  <c:v>男性比率</c:v>
                </c:pt>
              </c:strCache>
            </c:strRef>
          </c:tx>
          <c:spPr>
            <a:solidFill>
              <a:srgbClr val="0070C0"/>
            </a:solidFill>
            <a:ln w="28575">
              <a:noFill/>
            </a:ln>
            <a:effectLst/>
          </c:spPr>
          <c:invertIfNegative val="0"/>
          <c:dPt>
            <c:idx val="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1-C617-43CF-B73A-4757BD4ED0FB}"/>
              </c:ext>
            </c:extLst>
          </c:dPt>
          <c:dPt>
            <c:idx val="5"/>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3-C617-43CF-B73A-4757BD4ED0FB}"/>
              </c:ext>
            </c:extLst>
          </c:dPt>
          <c:dPt>
            <c:idx val="1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5-C617-43CF-B73A-4757BD4ED0FB}"/>
              </c:ext>
            </c:extLst>
          </c:dPt>
          <c:dPt>
            <c:idx val="15"/>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7-C617-43CF-B73A-4757BD4ED0FB}"/>
              </c:ext>
            </c:extLst>
          </c:dPt>
          <c:dPt>
            <c:idx val="2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9-C617-43CF-B73A-4757BD4ED0FB}"/>
              </c:ext>
            </c:extLst>
          </c:dPt>
          <c:dPt>
            <c:idx val="25"/>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B-C617-43CF-B73A-4757BD4ED0FB}"/>
              </c:ext>
            </c:extLst>
          </c:dPt>
          <c:dPt>
            <c:idx val="3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D-C617-43CF-B73A-4757BD4ED0FB}"/>
              </c:ext>
            </c:extLst>
          </c:dPt>
          <c:dPt>
            <c:idx val="35"/>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0F-C617-43CF-B73A-4757BD4ED0FB}"/>
              </c:ext>
            </c:extLst>
          </c:dPt>
          <c:dPt>
            <c:idx val="4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11-C617-43CF-B73A-4757BD4ED0FB}"/>
              </c:ext>
            </c:extLst>
          </c:dPt>
          <c:dPt>
            <c:idx val="45"/>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13-C617-43CF-B73A-4757BD4ED0FB}"/>
              </c:ext>
            </c:extLst>
          </c:dPt>
          <c:dPt>
            <c:idx val="50"/>
            <c:invertIfNegative val="0"/>
            <c:bubble3D val="0"/>
            <c:spPr>
              <a:solidFill>
                <a:srgbClr val="0070C0"/>
              </a:solidFill>
              <a:ln w="28575">
                <a:solidFill>
                  <a:srgbClr val="002060"/>
                </a:solidFill>
              </a:ln>
              <a:effectLst/>
            </c:spPr>
            <c:extLst xmlns:c16r2="http://schemas.microsoft.com/office/drawing/2015/06/chart">
              <c:ext xmlns:c16="http://schemas.microsoft.com/office/drawing/2014/chart" uri="{C3380CC4-5D6E-409C-BE32-E72D297353CC}">
                <c16:uniqueId val="{00000015-C617-43CF-B73A-4757BD4ED0FB}"/>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617-43CF-B73A-4757BD4ED0FB}"/>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617-43CF-B73A-4757BD4ED0FB}"/>
                </c:ext>
                <c:ext xmlns:c15="http://schemas.microsoft.com/office/drawing/2012/chart" uri="{CE6537A1-D6FC-4f65-9D91-7224C49458BB}"/>
              </c:extLst>
            </c:dLbl>
            <c:dLbl>
              <c:idx val="6"/>
              <c:layout>
                <c:manualLayout>
                  <c:x val="0"/>
                  <c:y val="-9.510001850290913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C617-43CF-B73A-4757BD4ED0FB}"/>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617-43CF-B73A-4757BD4ED0FB}"/>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617-43CF-B73A-4757BD4ED0FB}"/>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617-43CF-B73A-4757BD4ED0FB}"/>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617-43CF-B73A-4757BD4ED0FB}"/>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617-43CF-B73A-4757BD4ED0FB}"/>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617-43CF-B73A-4757BD4ED0FB}"/>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617-43CF-B73A-4757BD4ED0FB}"/>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617-43CF-B73A-4757BD4ED0FB}"/>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617-43CF-B73A-4757BD4ED0F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総括表!$C$415:$BC$415</c:f>
              <c:numCache>
                <c:formatCode>General</c:formatCode>
                <c:ptCount val="53"/>
                <c:pt idx="0">
                  <c:v>0.49838181438629903</c:v>
                </c:pt>
                <c:pt idx="1">
                  <c:v>0.49710225979872097</c:v>
                </c:pt>
                <c:pt idx="2">
                  <c:v>0.49635735126134595</c:v>
                </c:pt>
                <c:pt idx="3">
                  <c:v>0.495630199871332</c:v>
                </c:pt>
                <c:pt idx="4">
                  <c:v>0.4962707714940105</c:v>
                </c:pt>
                <c:pt idx="5">
                  <c:v>0.49666334900641801</c:v>
                </c:pt>
                <c:pt idx="6">
                  <c:v>0.49702849104594399</c:v>
                </c:pt>
                <c:pt idx="7">
                  <c:v>0.49675824626621307</c:v>
                </c:pt>
                <c:pt idx="8">
                  <c:v>0.4965289859004634</c:v>
                </c:pt>
                <c:pt idx="9">
                  <c:v>0.49625547860640618</c:v>
                </c:pt>
                <c:pt idx="10">
                  <c:v>0.49594958611758722</c:v>
                </c:pt>
                <c:pt idx="11">
                  <c:v>0.49556511690608301</c:v>
                </c:pt>
                <c:pt idx="12">
                  <c:v>0.49515526056910708</c:v>
                </c:pt>
                <c:pt idx="13">
                  <c:v>0.49476097267283226</c:v>
                </c:pt>
                <c:pt idx="14">
                  <c:v>0.49434393321518794</c:v>
                </c:pt>
                <c:pt idx="15">
                  <c:v>0.49396956148252874</c:v>
                </c:pt>
                <c:pt idx="16">
                  <c:v>0.49357281095129363</c:v>
                </c:pt>
                <c:pt idx="17">
                  <c:v>0.49318722335616488</c:v>
                </c:pt>
                <c:pt idx="18">
                  <c:v>0.49279423124463412</c:v>
                </c:pt>
                <c:pt idx="19">
                  <c:v>0.49237312591411858</c:v>
                </c:pt>
                <c:pt idx="20">
                  <c:v>0.49196351378356634</c:v>
                </c:pt>
                <c:pt idx="21">
                  <c:v>0.49156500687958676</c:v>
                </c:pt>
                <c:pt idx="22">
                  <c:v>0.49121291941631717</c:v>
                </c:pt>
                <c:pt idx="23">
                  <c:v>0.49086205195103388</c:v>
                </c:pt>
                <c:pt idx="24">
                  <c:v>0.49050660252305261</c:v>
                </c:pt>
                <c:pt idx="25">
                  <c:v>0.49015923249228305</c:v>
                </c:pt>
                <c:pt idx="26">
                  <c:v>0.48977847598133339</c:v>
                </c:pt>
                <c:pt idx="27">
                  <c:v>0.48939991160072505</c:v>
                </c:pt>
                <c:pt idx="28">
                  <c:v>0.48901145035401083</c:v>
                </c:pt>
                <c:pt idx="29">
                  <c:v>0.48857601263517902</c:v>
                </c:pt>
                <c:pt idx="30">
                  <c:v>0.48800648457560475</c:v>
                </c:pt>
                <c:pt idx="31">
                  <c:v>0.48739237855108397</c:v>
                </c:pt>
                <c:pt idx="32">
                  <c:v>0.48675965785536046</c:v>
                </c:pt>
                <c:pt idx="33">
                  <c:v>0.48612205554989574</c:v>
                </c:pt>
                <c:pt idx="34">
                  <c:v>0.48548153218013657</c:v>
                </c:pt>
                <c:pt idx="35">
                  <c:v>0.48484566906975513</c:v>
                </c:pt>
                <c:pt idx="36">
                  <c:v>0.48422994467883629</c:v>
                </c:pt>
                <c:pt idx="37">
                  <c:v>0.4836374388585043</c:v>
                </c:pt>
                <c:pt idx="38">
                  <c:v>0.48307765783324408</c:v>
                </c:pt>
                <c:pt idx="39">
                  <c:v>0.48254090880101597</c:v>
                </c:pt>
                <c:pt idx="40">
                  <c:v>0.48203901426508011</c:v>
                </c:pt>
                <c:pt idx="41">
                  <c:v>0.48157247847560397</c:v>
                </c:pt>
                <c:pt idx="42">
                  <c:v>0.48113783843457197</c:v>
                </c:pt>
                <c:pt idx="43">
                  <c:v>0.4807322458988732</c:v>
                </c:pt>
                <c:pt idx="44">
                  <c:v>0.48035339991742276</c:v>
                </c:pt>
                <c:pt idx="45">
                  <c:v>0.48000806718028571</c:v>
                </c:pt>
                <c:pt idx="46">
                  <c:v>0.47969288862148241</c:v>
                </c:pt>
                <c:pt idx="47">
                  <c:v>0.47940175101846916</c:v>
                </c:pt>
                <c:pt idx="48">
                  <c:v>0.47913520381002084</c:v>
                </c:pt>
                <c:pt idx="49">
                  <c:v>0.4788860154997453</c:v>
                </c:pt>
                <c:pt idx="50">
                  <c:v>0.47864678578604458</c:v>
                </c:pt>
                <c:pt idx="51">
                  <c:v>0.47841168591046268</c:v>
                </c:pt>
                <c:pt idx="52">
                  <c:v>0.47817331689227321</c:v>
                </c:pt>
              </c:numCache>
            </c:numRef>
          </c:val>
          <c:extLst xmlns:c16r2="http://schemas.microsoft.com/office/drawing/2015/06/chart">
            <c:ext xmlns:c16="http://schemas.microsoft.com/office/drawing/2014/chart" uri="{C3380CC4-5D6E-409C-BE32-E72D297353CC}">
              <c16:uniqueId val="{00000019-C617-43CF-B73A-4757BD4ED0FB}"/>
            </c:ext>
          </c:extLst>
        </c:ser>
        <c:ser>
          <c:idx val="1"/>
          <c:order val="1"/>
          <c:tx>
            <c:strRef>
              <c:f>総括表!$B$416</c:f>
              <c:strCache>
                <c:ptCount val="1"/>
                <c:pt idx="0">
                  <c:v>女性比率</c:v>
                </c:pt>
              </c:strCache>
            </c:strRef>
          </c:tx>
          <c:spPr>
            <a:solidFill>
              <a:srgbClr val="FF0000"/>
            </a:solidFill>
            <a:ln w="28575">
              <a:noFill/>
            </a:ln>
            <a:effectLst/>
          </c:spPr>
          <c:invertIfNegative val="0"/>
          <c:dPt>
            <c:idx val="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1B-C617-43CF-B73A-4757BD4ED0FB}"/>
              </c:ext>
            </c:extLst>
          </c:dPt>
          <c:dPt>
            <c:idx val="5"/>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1D-C617-43CF-B73A-4757BD4ED0FB}"/>
              </c:ext>
            </c:extLst>
          </c:dPt>
          <c:dPt>
            <c:idx val="1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1F-C617-43CF-B73A-4757BD4ED0FB}"/>
              </c:ext>
            </c:extLst>
          </c:dPt>
          <c:dPt>
            <c:idx val="15"/>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1-C617-43CF-B73A-4757BD4ED0FB}"/>
              </c:ext>
            </c:extLst>
          </c:dPt>
          <c:dPt>
            <c:idx val="2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3-C617-43CF-B73A-4757BD4ED0FB}"/>
              </c:ext>
            </c:extLst>
          </c:dPt>
          <c:dPt>
            <c:idx val="25"/>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5-C617-43CF-B73A-4757BD4ED0FB}"/>
              </c:ext>
            </c:extLst>
          </c:dPt>
          <c:dPt>
            <c:idx val="3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7-C617-43CF-B73A-4757BD4ED0FB}"/>
              </c:ext>
            </c:extLst>
          </c:dPt>
          <c:dPt>
            <c:idx val="35"/>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9-C617-43CF-B73A-4757BD4ED0FB}"/>
              </c:ext>
            </c:extLst>
          </c:dPt>
          <c:dPt>
            <c:idx val="4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B-C617-43CF-B73A-4757BD4ED0FB}"/>
              </c:ext>
            </c:extLst>
          </c:dPt>
          <c:dPt>
            <c:idx val="45"/>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D-C617-43CF-B73A-4757BD4ED0FB}"/>
              </c:ext>
            </c:extLst>
          </c:dPt>
          <c:dPt>
            <c:idx val="50"/>
            <c:invertIfNegative val="0"/>
            <c:bubble3D val="0"/>
            <c:spPr>
              <a:solidFill>
                <a:srgbClr val="FF0000"/>
              </a:solidFill>
              <a:ln w="28575">
                <a:solidFill>
                  <a:schemeClr val="accent2">
                    <a:lumMod val="75000"/>
                  </a:schemeClr>
                </a:solidFill>
              </a:ln>
              <a:effectLst/>
            </c:spPr>
            <c:extLst xmlns:c16r2="http://schemas.microsoft.com/office/drawing/2015/06/chart">
              <c:ext xmlns:c16="http://schemas.microsoft.com/office/drawing/2014/chart" uri="{C3380CC4-5D6E-409C-BE32-E72D297353CC}">
                <c16:uniqueId val="{0000002F-C617-43CF-B73A-4757BD4ED0FB}"/>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617-43CF-B73A-4757BD4ED0FB}"/>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C617-43CF-B73A-4757BD4ED0FB}"/>
                </c:ext>
                <c:ext xmlns:c15="http://schemas.microsoft.com/office/drawing/2012/chart" uri="{CE6537A1-D6FC-4f65-9D91-7224C49458BB}"/>
              </c:extLst>
            </c:dLbl>
            <c:dLbl>
              <c:idx val="6"/>
              <c:layout>
                <c:manualLayout>
                  <c:x val="-2.7397260273972603E-3"/>
                  <c:y val="-9.362323965379001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C617-43CF-B73A-4757BD4ED0FB}"/>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C617-43CF-B73A-4757BD4ED0FB}"/>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C617-43CF-B73A-4757BD4ED0FB}"/>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C617-43CF-B73A-4757BD4ED0FB}"/>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C617-43CF-B73A-4757BD4ED0FB}"/>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C617-43CF-B73A-4757BD4ED0FB}"/>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C617-43CF-B73A-4757BD4ED0FB}"/>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C617-43CF-B73A-4757BD4ED0FB}"/>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C617-43CF-B73A-4757BD4ED0FB}"/>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C617-43CF-B73A-4757BD4ED0F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総括表!$C$416:$BC$416</c:f>
              <c:numCache>
                <c:formatCode>General</c:formatCode>
                <c:ptCount val="53"/>
                <c:pt idx="0">
                  <c:v>0.50161818561370097</c:v>
                </c:pt>
                <c:pt idx="1">
                  <c:v>0.50289774020127909</c:v>
                </c:pt>
                <c:pt idx="2">
                  <c:v>0.50364264873865405</c:v>
                </c:pt>
                <c:pt idx="3">
                  <c:v>0.50436980012866806</c:v>
                </c:pt>
                <c:pt idx="4">
                  <c:v>0.50372922850598956</c:v>
                </c:pt>
                <c:pt idx="5">
                  <c:v>0.50333665099358194</c:v>
                </c:pt>
                <c:pt idx="6">
                  <c:v>0.50297150895405607</c:v>
                </c:pt>
                <c:pt idx="7">
                  <c:v>0.50324175373378699</c:v>
                </c:pt>
                <c:pt idx="8">
                  <c:v>0.50347101409953665</c:v>
                </c:pt>
                <c:pt idx="9">
                  <c:v>0.50374452139359382</c:v>
                </c:pt>
                <c:pt idx="10">
                  <c:v>0.50405041388241278</c:v>
                </c:pt>
                <c:pt idx="11">
                  <c:v>0.50443488309391693</c:v>
                </c:pt>
                <c:pt idx="12">
                  <c:v>0.50484473943089292</c:v>
                </c:pt>
                <c:pt idx="13">
                  <c:v>0.50523902732716774</c:v>
                </c:pt>
                <c:pt idx="14">
                  <c:v>0.50565606678481201</c:v>
                </c:pt>
                <c:pt idx="15">
                  <c:v>0.5060304385174712</c:v>
                </c:pt>
                <c:pt idx="16">
                  <c:v>0.50642718904870643</c:v>
                </c:pt>
                <c:pt idx="17">
                  <c:v>0.50681277664383506</c:v>
                </c:pt>
                <c:pt idx="18">
                  <c:v>0.50720576875536594</c:v>
                </c:pt>
                <c:pt idx="19">
                  <c:v>0.50762687408588136</c:v>
                </c:pt>
                <c:pt idx="20">
                  <c:v>0.50803648621643371</c:v>
                </c:pt>
                <c:pt idx="21">
                  <c:v>0.50843499312041329</c:v>
                </c:pt>
                <c:pt idx="22">
                  <c:v>0.50878708058368283</c:v>
                </c:pt>
                <c:pt idx="23">
                  <c:v>0.50913794804896617</c:v>
                </c:pt>
                <c:pt idx="24">
                  <c:v>0.50949339747694733</c:v>
                </c:pt>
                <c:pt idx="25">
                  <c:v>0.50984076750771701</c:v>
                </c:pt>
                <c:pt idx="26">
                  <c:v>0.51022152401866661</c:v>
                </c:pt>
                <c:pt idx="27">
                  <c:v>0.51060008839927495</c:v>
                </c:pt>
                <c:pt idx="28">
                  <c:v>0.51098854964598917</c:v>
                </c:pt>
                <c:pt idx="29">
                  <c:v>0.51142398736482098</c:v>
                </c:pt>
                <c:pt idx="30">
                  <c:v>0.51199351542439531</c:v>
                </c:pt>
                <c:pt idx="31">
                  <c:v>0.51260762144891603</c:v>
                </c:pt>
                <c:pt idx="32">
                  <c:v>0.51324034214463954</c:v>
                </c:pt>
                <c:pt idx="33">
                  <c:v>0.51387794445010426</c:v>
                </c:pt>
                <c:pt idx="34">
                  <c:v>0.51451846781986343</c:v>
                </c:pt>
                <c:pt idx="35">
                  <c:v>0.51515433093024487</c:v>
                </c:pt>
                <c:pt idx="36">
                  <c:v>0.51577005532116371</c:v>
                </c:pt>
                <c:pt idx="37">
                  <c:v>0.5163625611414957</c:v>
                </c:pt>
                <c:pt idx="38">
                  <c:v>0.51692234216675592</c:v>
                </c:pt>
                <c:pt idx="39">
                  <c:v>0.51745909119898403</c:v>
                </c:pt>
                <c:pt idx="40">
                  <c:v>0.51796098573491989</c:v>
                </c:pt>
                <c:pt idx="41">
                  <c:v>0.51842752152439608</c:v>
                </c:pt>
                <c:pt idx="42">
                  <c:v>0.51886216156542808</c:v>
                </c:pt>
                <c:pt idx="43">
                  <c:v>0.5192677541011268</c:v>
                </c:pt>
                <c:pt idx="44">
                  <c:v>0.51964660008257724</c:v>
                </c:pt>
                <c:pt idx="45">
                  <c:v>0.51999193281971423</c:v>
                </c:pt>
                <c:pt idx="46">
                  <c:v>0.52030711137851759</c:v>
                </c:pt>
                <c:pt idx="47">
                  <c:v>0.52059824898153084</c:v>
                </c:pt>
                <c:pt idx="48">
                  <c:v>0.52086479618997916</c:v>
                </c:pt>
                <c:pt idx="49">
                  <c:v>0.5211139845002547</c:v>
                </c:pt>
                <c:pt idx="50">
                  <c:v>0.52135321421395542</c:v>
                </c:pt>
                <c:pt idx="51">
                  <c:v>0.52158831408953732</c:v>
                </c:pt>
                <c:pt idx="52">
                  <c:v>0.52182668310772673</c:v>
                </c:pt>
              </c:numCache>
            </c:numRef>
          </c:val>
          <c:extLst xmlns:c16r2="http://schemas.microsoft.com/office/drawing/2015/06/chart">
            <c:ext xmlns:c16="http://schemas.microsoft.com/office/drawing/2014/chart" uri="{C3380CC4-5D6E-409C-BE32-E72D297353CC}">
              <c16:uniqueId val="{00000033-C617-43CF-B73A-4757BD4ED0FB}"/>
            </c:ext>
          </c:extLst>
        </c:ser>
        <c:dLbls>
          <c:showLegendKey val="0"/>
          <c:showVal val="0"/>
          <c:showCatName val="0"/>
          <c:showSerName val="0"/>
          <c:showPercent val="0"/>
          <c:showBubbleSize val="0"/>
        </c:dLbls>
        <c:gapWidth val="0"/>
        <c:overlap val="100"/>
        <c:axId val="507468816"/>
        <c:axId val="507463328"/>
      </c:barChart>
      <c:catAx>
        <c:axId val="507468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ltLang="en-US"/>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3328"/>
        <c:crosses val="autoZero"/>
        <c:auto val="1"/>
        <c:lblAlgn val="ctr"/>
        <c:lblOffset val="100"/>
        <c:tickLblSkip val="5"/>
        <c:noMultiLvlLbl val="0"/>
      </c:catAx>
      <c:valAx>
        <c:axId val="507463328"/>
        <c:scaling>
          <c:orientation val="minMax"/>
          <c:max val="1"/>
        </c:scaling>
        <c:delete val="1"/>
        <c:axPos val="l"/>
        <c:numFmt formatCode="General" sourceLinked="1"/>
        <c:majorTickMark val="out"/>
        <c:minorTickMark val="none"/>
        <c:tickLblPos val="nextTo"/>
        <c:crossAx val="507468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総括表!$A$214</c:f>
          <c:strCache>
            <c:ptCount val="1"/>
            <c:pt idx="0">
              <c:v>：日本人_区全域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総括表!$B$217</c:f>
              <c:strCache>
                <c:ptCount val="1"/>
                <c:pt idx="0">
                  <c:v>基本推計</c:v>
                </c:pt>
              </c:strCache>
            </c:strRef>
          </c:tx>
          <c:spPr>
            <a:ln w="63500" cap="rnd">
              <a:solidFill>
                <a:schemeClr val="accent5"/>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00-0B2B-4F85-A2EC-C488B069A03F}"/>
              </c:ext>
            </c:extLst>
          </c:dPt>
          <c:dPt>
            <c:idx val="5"/>
            <c:marker>
              <c:symbol val="none"/>
            </c:marker>
            <c:bubble3D val="0"/>
            <c:extLst xmlns:c16r2="http://schemas.microsoft.com/office/drawing/2015/06/chart">
              <c:ext xmlns:c16="http://schemas.microsoft.com/office/drawing/2014/chart" uri="{C3380CC4-5D6E-409C-BE32-E72D297353CC}">
                <c16:uniqueId val="{00000001-0B2B-4F85-A2EC-C488B069A03F}"/>
              </c:ext>
            </c:extLst>
          </c:dPt>
          <c:dPt>
            <c:idx val="10"/>
            <c:marker>
              <c:symbol val="none"/>
            </c:marker>
            <c:bubble3D val="0"/>
            <c:extLst xmlns:c16r2="http://schemas.microsoft.com/office/drawing/2015/06/chart">
              <c:ext xmlns:c16="http://schemas.microsoft.com/office/drawing/2014/chart" uri="{C3380CC4-5D6E-409C-BE32-E72D297353CC}">
                <c16:uniqueId val="{00000002-0B2B-4F85-A2EC-C488B069A03F}"/>
              </c:ext>
            </c:extLst>
          </c:dPt>
          <c:dPt>
            <c:idx val="15"/>
            <c:marker>
              <c:symbol val="none"/>
            </c:marker>
            <c:bubble3D val="0"/>
            <c:extLst xmlns:c16r2="http://schemas.microsoft.com/office/drawing/2015/06/chart">
              <c:ext xmlns:c16="http://schemas.microsoft.com/office/drawing/2014/chart" uri="{C3380CC4-5D6E-409C-BE32-E72D297353CC}">
                <c16:uniqueId val="{00000003-0B2B-4F85-A2EC-C488B069A03F}"/>
              </c:ext>
            </c:extLst>
          </c:dPt>
          <c:dPt>
            <c:idx val="20"/>
            <c:marker>
              <c:symbol val="none"/>
            </c:marker>
            <c:bubble3D val="0"/>
            <c:extLst xmlns:c16r2="http://schemas.microsoft.com/office/drawing/2015/06/chart">
              <c:ext xmlns:c16="http://schemas.microsoft.com/office/drawing/2014/chart" uri="{C3380CC4-5D6E-409C-BE32-E72D297353CC}">
                <c16:uniqueId val="{00000004-0B2B-4F85-A2EC-C488B069A03F}"/>
              </c:ext>
            </c:extLst>
          </c:dPt>
          <c:dPt>
            <c:idx val="25"/>
            <c:marker>
              <c:symbol val="none"/>
            </c:marker>
            <c:bubble3D val="0"/>
            <c:extLst xmlns:c16r2="http://schemas.microsoft.com/office/drawing/2015/06/chart">
              <c:ext xmlns:c16="http://schemas.microsoft.com/office/drawing/2014/chart" uri="{C3380CC4-5D6E-409C-BE32-E72D297353CC}">
                <c16:uniqueId val="{00000005-0B2B-4F85-A2EC-C488B069A03F}"/>
              </c:ext>
            </c:extLst>
          </c:dPt>
          <c:dPt>
            <c:idx val="30"/>
            <c:marker>
              <c:symbol val="none"/>
            </c:marker>
            <c:bubble3D val="0"/>
            <c:extLst xmlns:c16r2="http://schemas.microsoft.com/office/drawing/2015/06/chart">
              <c:ext xmlns:c16="http://schemas.microsoft.com/office/drawing/2014/chart" uri="{C3380CC4-5D6E-409C-BE32-E72D297353CC}">
                <c16:uniqueId val="{00000006-0B2B-4F85-A2EC-C488B069A03F}"/>
              </c:ext>
            </c:extLst>
          </c:dPt>
          <c:dPt>
            <c:idx val="35"/>
            <c:marker>
              <c:symbol val="none"/>
            </c:marker>
            <c:bubble3D val="0"/>
            <c:extLst xmlns:c16r2="http://schemas.microsoft.com/office/drawing/2015/06/chart">
              <c:ext xmlns:c16="http://schemas.microsoft.com/office/drawing/2014/chart" uri="{C3380CC4-5D6E-409C-BE32-E72D297353CC}">
                <c16:uniqueId val="{00000007-0B2B-4F85-A2EC-C488B069A03F}"/>
              </c:ext>
            </c:extLst>
          </c:dPt>
          <c:dPt>
            <c:idx val="40"/>
            <c:marker>
              <c:symbol val="none"/>
            </c:marker>
            <c:bubble3D val="0"/>
            <c:extLst xmlns:c16r2="http://schemas.microsoft.com/office/drawing/2015/06/chart">
              <c:ext xmlns:c16="http://schemas.microsoft.com/office/drawing/2014/chart" uri="{C3380CC4-5D6E-409C-BE32-E72D297353CC}">
                <c16:uniqueId val="{00000008-0B2B-4F85-A2EC-C488B069A03F}"/>
              </c:ext>
            </c:extLst>
          </c:dPt>
          <c:dPt>
            <c:idx val="45"/>
            <c:marker>
              <c:symbol val="none"/>
            </c:marker>
            <c:bubble3D val="0"/>
            <c:extLst xmlns:c16r2="http://schemas.microsoft.com/office/drawing/2015/06/chart">
              <c:ext xmlns:c16="http://schemas.microsoft.com/office/drawing/2014/chart" uri="{C3380CC4-5D6E-409C-BE32-E72D297353CC}">
                <c16:uniqueId val="{00000009-0B2B-4F85-A2EC-C488B069A03F}"/>
              </c:ext>
            </c:extLst>
          </c:dPt>
          <c:dPt>
            <c:idx val="50"/>
            <c:marker>
              <c:symbol val="none"/>
            </c:marker>
            <c:bubble3D val="0"/>
            <c:extLst xmlns:c16r2="http://schemas.microsoft.com/office/drawing/2015/06/chart">
              <c:ext xmlns:c16="http://schemas.microsoft.com/office/drawing/2014/chart" uri="{C3380CC4-5D6E-409C-BE32-E72D297353CC}">
                <c16:uniqueId val="{0000000A-0B2B-4F85-A2EC-C488B069A03F}"/>
              </c:ext>
            </c:extLst>
          </c:dPt>
          <c:dPt>
            <c:idx val="55"/>
            <c:marker>
              <c:symbol val="none"/>
            </c:marker>
            <c:bubble3D val="0"/>
            <c:extLst xmlns:c16r2="http://schemas.microsoft.com/office/drawing/2015/06/chart">
              <c:ext xmlns:c16="http://schemas.microsoft.com/office/drawing/2014/chart" uri="{C3380CC4-5D6E-409C-BE32-E72D297353CC}">
                <c16:uniqueId val="{0000000B-0B2B-4F85-A2EC-C488B069A03F}"/>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0B-0B2B-4F85-A2EC-C488B069A03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総括表!$C$217:$BF$217</c:f>
              <c:numCache>
                <c:formatCode>#,##0_);[Red]\(#,##0\)</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C-0B2B-4F85-A2EC-C488B069A03F}"/>
            </c:ext>
          </c:extLst>
        </c:ser>
        <c:dLbls>
          <c:showLegendKey val="0"/>
          <c:showVal val="0"/>
          <c:showCatName val="0"/>
          <c:showSerName val="0"/>
          <c:showPercent val="0"/>
          <c:showBubbleSize val="0"/>
        </c:dLbls>
        <c:smooth val="0"/>
        <c:axId val="507465680"/>
        <c:axId val="507466464"/>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総括表!$B$218</c15:sqref>
                        </c15:formulaRef>
                      </c:ext>
                    </c:extLst>
                    <c:strCache>
                      <c:ptCount val="1"/>
                      <c:pt idx="0">
                        <c:v>前回推計(R4推計)</c:v>
                      </c:pt>
                    </c:strCache>
                  </c:strRef>
                </c:tx>
                <c:spPr>
                  <a:ln w="28575" cap="rnd">
                    <a:solidFill>
                      <a:schemeClr val="accent4"/>
                    </a:solidFill>
                    <a:prstDash val="sysDash"/>
                    <a:round/>
                  </a:ln>
                  <a:effectLst/>
                </c:spPr>
                <c:marker>
                  <c:symbol val="none"/>
                </c:marker>
                <c:cat>
                  <c:strRef>
                    <c:extLst xmlns:c16r2="http://schemas.microsoft.com/office/drawing/2015/06/chart">
                      <c:ext uri="{02D57815-91ED-43cb-92C2-25804820EDAC}">
                        <c15:formulaRef>
                          <c15:sqref>総括表!$C$5:$BF$5</c15:sqref>
                        </c15:formulaRef>
                      </c:ext>
                    </c:extLst>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extLst xmlns:c16r2="http://schemas.microsoft.com/office/drawing/2015/06/chart">
                      <c:ext uri="{02D57815-91ED-43cb-92C2-25804820EDAC}">
                        <c15:formulaRef>
                          <c15:sqref>総括表!$C$218:$BF$218</c15:sqref>
                        </c15:formulaRef>
                      </c:ext>
                    </c:extLst>
                    <c:numCache>
                      <c:formatCode>#,##0_);[Red]\(#,##0\)</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D-0B2B-4F85-A2EC-C488B069A03F}"/>
                  </c:ext>
                </c:extLst>
              </c15:ser>
            </c15:filteredLineSeries>
          </c:ext>
        </c:extLst>
      </c:lineChart>
      <c:catAx>
        <c:axId val="507465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:12</a:t>
                </a:r>
                <a:r>
                  <a:rPr lang="ja-JP" altLang="ja-JP" sz="1000" b="0" i="0" u="none" strike="noStrike" baseline="0">
                    <a:effectLst/>
                  </a:rPr>
                  <a:t>月</a:t>
                </a:r>
                <a:r>
                  <a:rPr lang="ja-JP" altLang="en-US" sz="1000" b="0" i="0" u="none" strike="noStrike" baseline="0">
                    <a:effectLst/>
                  </a:rPr>
                  <a:t>末</a:t>
                </a:r>
                <a:r>
                  <a:rPr lang="ja-JP"/>
                  <a:t>）</a:t>
                </a:r>
              </a:p>
            </c:rich>
          </c:tx>
          <c:layout>
            <c:manualLayout>
              <c:xMode val="edge"/>
              <c:yMode val="edge"/>
              <c:x val="0.43145885017797436"/>
              <c:y val="0.93435416666666671"/>
            </c:manualLayout>
          </c:layout>
          <c:overlay val="0"/>
          <c:spPr>
            <a:noFill/>
            <a:ln>
              <a:noFill/>
            </a:ln>
            <a:effectLst/>
          </c:spPr>
          <c:txPr>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6464"/>
        <c:crosses val="autoZero"/>
        <c:auto val="1"/>
        <c:lblAlgn val="ctr"/>
        <c:lblOffset val="100"/>
        <c:tickLblSkip val="5"/>
        <c:noMultiLvlLbl val="0"/>
      </c:catAx>
      <c:valAx>
        <c:axId val="507466464"/>
        <c:scaling>
          <c:orientation val="minMax"/>
          <c:max val="850000"/>
          <c:min val="3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5680"/>
        <c:crosses val="autoZero"/>
        <c:crossBetween val="between"/>
        <c:majorUnit val="50000"/>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'総括表(地区)'!$A$28</c:f>
          <c:strCache>
            <c:ptCount val="1"/>
            <c:pt idx="0">
              <c:v>：総人口_地区別(基本推計)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'総括表(地区)'!$B$28</c:f>
              <c:strCache>
                <c:ptCount val="1"/>
                <c:pt idx="0">
                  <c:v>大森地区</c:v>
                </c:pt>
              </c:strCache>
            </c:strRef>
          </c:tx>
          <c:spPr>
            <a:ln w="28575" cap="rnd">
              <a:solidFill>
                <a:schemeClr val="accent2"/>
              </a:solidFill>
              <a:round/>
            </a:ln>
            <a:effectLst/>
          </c:spPr>
          <c:marker>
            <c:symbol val="none"/>
          </c:marker>
          <c:dPt>
            <c:idx val="5"/>
            <c:marker>
              <c:symbol val="none"/>
            </c:marker>
            <c:bubble3D val="0"/>
            <c:extLst xmlns:c16r2="http://schemas.microsoft.com/office/drawing/2015/06/chart">
              <c:ext xmlns:c16="http://schemas.microsoft.com/office/drawing/2014/chart" uri="{C3380CC4-5D6E-409C-BE32-E72D297353CC}">
                <c16:uniqueId val="{00000000-89C0-4438-ADC6-69A6FA21946F}"/>
              </c:ext>
            </c:extLst>
          </c:dPt>
          <c:dPt>
            <c:idx val="10"/>
            <c:marker>
              <c:symbol val="none"/>
            </c:marker>
            <c:bubble3D val="0"/>
            <c:extLst xmlns:c16r2="http://schemas.microsoft.com/office/drawing/2015/06/chart">
              <c:ext xmlns:c16="http://schemas.microsoft.com/office/drawing/2014/chart" uri="{C3380CC4-5D6E-409C-BE32-E72D297353CC}">
                <c16:uniqueId val="{00000001-89C0-4438-ADC6-69A6FA21946F}"/>
              </c:ext>
            </c:extLst>
          </c:dPt>
          <c:dPt>
            <c:idx val="15"/>
            <c:marker>
              <c:symbol val="none"/>
            </c:marker>
            <c:bubble3D val="0"/>
            <c:extLst xmlns:c16r2="http://schemas.microsoft.com/office/drawing/2015/06/chart">
              <c:ext xmlns:c16="http://schemas.microsoft.com/office/drawing/2014/chart" uri="{C3380CC4-5D6E-409C-BE32-E72D297353CC}">
                <c16:uniqueId val="{00000002-89C0-4438-ADC6-69A6FA21946F}"/>
              </c:ext>
            </c:extLst>
          </c:dPt>
          <c:dPt>
            <c:idx val="20"/>
            <c:marker>
              <c:symbol val="none"/>
            </c:marker>
            <c:bubble3D val="0"/>
            <c:extLst xmlns:c16r2="http://schemas.microsoft.com/office/drawing/2015/06/chart">
              <c:ext xmlns:c16="http://schemas.microsoft.com/office/drawing/2014/chart" uri="{C3380CC4-5D6E-409C-BE32-E72D297353CC}">
                <c16:uniqueId val="{00000003-89C0-4438-ADC6-69A6FA21946F}"/>
              </c:ext>
            </c:extLst>
          </c:dPt>
          <c:dPt>
            <c:idx val="25"/>
            <c:marker>
              <c:symbol val="none"/>
            </c:marker>
            <c:bubble3D val="0"/>
            <c:extLst xmlns:c16r2="http://schemas.microsoft.com/office/drawing/2015/06/chart">
              <c:ext xmlns:c16="http://schemas.microsoft.com/office/drawing/2014/chart" uri="{C3380CC4-5D6E-409C-BE32-E72D297353CC}">
                <c16:uniqueId val="{00000004-89C0-4438-ADC6-69A6FA21946F}"/>
              </c:ext>
            </c:extLst>
          </c:dPt>
          <c:dPt>
            <c:idx val="35"/>
            <c:marker>
              <c:symbol val="none"/>
            </c:marker>
            <c:bubble3D val="0"/>
            <c:extLst xmlns:c16r2="http://schemas.microsoft.com/office/drawing/2015/06/chart">
              <c:ext xmlns:c16="http://schemas.microsoft.com/office/drawing/2014/chart" uri="{C3380CC4-5D6E-409C-BE32-E72D297353CC}">
                <c16:uniqueId val="{00000005-89C0-4438-ADC6-69A6FA21946F}"/>
              </c:ext>
            </c:extLst>
          </c:dPt>
          <c:dPt>
            <c:idx val="45"/>
            <c:marker>
              <c:symbol val="none"/>
            </c:marker>
            <c:bubble3D val="0"/>
            <c:extLst xmlns:c16r2="http://schemas.microsoft.com/office/drawing/2015/06/chart">
              <c:ext xmlns:c16="http://schemas.microsoft.com/office/drawing/2014/chart" uri="{C3380CC4-5D6E-409C-BE32-E72D297353CC}">
                <c16:uniqueId val="{00000006-89C0-4438-ADC6-69A6FA21946F}"/>
              </c:ext>
            </c:extLst>
          </c:dPt>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'総括表(地区)'!$C$28:$BC$28</c:f>
              <c:numCache>
                <c:formatCode>#,##0_);[Red]\(#,##0\)</c:formatCode>
                <c:ptCount val="53"/>
                <c:pt idx="0">
                  <c:v>241297.00000000003</c:v>
                </c:pt>
                <c:pt idx="1">
                  <c:v>243927.99999999997</c:v>
                </c:pt>
                <c:pt idx="2">
                  <c:v>245982.00000000009</c:v>
                </c:pt>
                <c:pt idx="3">
                  <c:v>245536.00000000006</c:v>
                </c:pt>
                <c:pt idx="4">
                  <c:v>243225.00000000003</c:v>
                </c:pt>
                <c:pt idx="5">
                  <c:v>243332.00000000003</c:v>
                </c:pt>
                <c:pt idx="6">
                  <c:v>245568.99999999991</c:v>
                </c:pt>
                <c:pt idx="7">
                  <c:v>245789.61732055806</c:v>
                </c:pt>
                <c:pt idx="8">
                  <c:v>246101.95718789339</c:v>
                </c:pt>
                <c:pt idx="9">
                  <c:v>246353.08455147746</c:v>
                </c:pt>
                <c:pt idx="10">
                  <c:v>246565.14463977679</c:v>
                </c:pt>
                <c:pt idx="11">
                  <c:v>246720.04916830582</c:v>
                </c:pt>
                <c:pt idx="12">
                  <c:v>246890.96189740617</c:v>
                </c:pt>
                <c:pt idx="13">
                  <c:v>247165.58690267632</c:v>
                </c:pt>
                <c:pt idx="14">
                  <c:v>247458.40749603653</c:v>
                </c:pt>
                <c:pt idx="15">
                  <c:v>247769.5059154336</c:v>
                </c:pt>
                <c:pt idx="16">
                  <c:v>248072.74047501816</c:v>
                </c:pt>
                <c:pt idx="17">
                  <c:v>248423.39033635639</c:v>
                </c:pt>
                <c:pt idx="18">
                  <c:v>248890.49266114214</c:v>
                </c:pt>
                <c:pt idx="19">
                  <c:v>249392.07966943295</c:v>
                </c:pt>
                <c:pt idx="20">
                  <c:v>249904.36214447013</c:v>
                </c:pt>
                <c:pt idx="21">
                  <c:v>250410.96747828001</c:v>
                </c:pt>
                <c:pt idx="22">
                  <c:v>250891.12943516346</c:v>
                </c:pt>
                <c:pt idx="23">
                  <c:v>251466.42489683672</c:v>
                </c:pt>
                <c:pt idx="24">
                  <c:v>251981.70696316639</c:v>
                </c:pt>
                <c:pt idx="25">
                  <c:v>252364.07718366032</c:v>
                </c:pt>
                <c:pt idx="26">
                  <c:v>252698.17878719507</c:v>
                </c:pt>
                <c:pt idx="27">
                  <c:v>252932.56271164413</c:v>
                </c:pt>
                <c:pt idx="28">
                  <c:v>253195.68925527483</c:v>
                </c:pt>
                <c:pt idx="29">
                  <c:v>253377.70222499908</c:v>
                </c:pt>
                <c:pt idx="30">
                  <c:v>253650.03144155559</c:v>
                </c:pt>
                <c:pt idx="31">
                  <c:v>253928.90174557819</c:v>
                </c:pt>
                <c:pt idx="32">
                  <c:v>254223.11073606304</c:v>
                </c:pt>
                <c:pt idx="33">
                  <c:v>254522.21219562311</c:v>
                </c:pt>
                <c:pt idx="34">
                  <c:v>254813.8386022005</c:v>
                </c:pt>
                <c:pt idx="35">
                  <c:v>255101.65208627351</c:v>
                </c:pt>
                <c:pt idx="36">
                  <c:v>255373.74367077951</c:v>
                </c:pt>
                <c:pt idx="37">
                  <c:v>255623.50287710989</c:v>
                </c:pt>
                <c:pt idx="38">
                  <c:v>255852.96727184535</c:v>
                </c:pt>
                <c:pt idx="39">
                  <c:v>256051.71916478459</c:v>
                </c:pt>
                <c:pt idx="40">
                  <c:v>256230.1175852977</c:v>
                </c:pt>
                <c:pt idx="41">
                  <c:v>256379.62378927279</c:v>
                </c:pt>
                <c:pt idx="42">
                  <c:v>256514.11796738065</c:v>
                </c:pt>
                <c:pt idx="43">
                  <c:v>256629.06604443278</c:v>
                </c:pt>
                <c:pt idx="44">
                  <c:v>256741.4907227208</c:v>
                </c:pt>
                <c:pt idx="45">
                  <c:v>256844.52107127002</c:v>
                </c:pt>
                <c:pt idx="46">
                  <c:v>256943.42056759945</c:v>
                </c:pt>
                <c:pt idx="47">
                  <c:v>257039.23853521544</c:v>
                </c:pt>
                <c:pt idx="48">
                  <c:v>257135.37113856353</c:v>
                </c:pt>
                <c:pt idx="49">
                  <c:v>257235.04681532242</c:v>
                </c:pt>
                <c:pt idx="50">
                  <c:v>257341.3128430564</c:v>
                </c:pt>
                <c:pt idx="51">
                  <c:v>257455.03556121528</c:v>
                </c:pt>
                <c:pt idx="52">
                  <c:v>257576.27903760091</c:v>
                </c:pt>
              </c:numCache>
            </c:numRef>
          </c:val>
          <c:smooth val="0"/>
          <c:extLst xmlns:c16r2="http://schemas.microsoft.com/office/drawing/2015/06/chart">
            <c:ext xmlns:c16="http://schemas.microsoft.com/office/drawing/2014/chart" uri="{C3380CC4-5D6E-409C-BE32-E72D297353CC}">
              <c16:uniqueId val="{00000008-89C0-4438-ADC6-69A6FA21946F}"/>
            </c:ext>
          </c:extLst>
        </c:ser>
        <c:ser>
          <c:idx val="1"/>
          <c:order val="1"/>
          <c:tx>
            <c:strRef>
              <c:f>'総括表(地区)'!$B$29</c:f>
              <c:strCache>
                <c:ptCount val="1"/>
                <c:pt idx="0">
                  <c:v>調布地区</c:v>
                </c:pt>
              </c:strCache>
            </c:strRef>
          </c:tx>
          <c:spPr>
            <a:ln w="28575" cap="rnd">
              <a:solidFill>
                <a:schemeClr val="accent4"/>
              </a:solidFill>
              <a:round/>
            </a:ln>
            <a:effectLst/>
          </c:spPr>
          <c:marker>
            <c:symbol val="none"/>
          </c:marker>
          <c:dPt>
            <c:idx val="5"/>
            <c:marker>
              <c:symbol val="none"/>
            </c:marker>
            <c:bubble3D val="0"/>
            <c:extLst xmlns:c16r2="http://schemas.microsoft.com/office/drawing/2015/06/chart">
              <c:ext xmlns:c16="http://schemas.microsoft.com/office/drawing/2014/chart" uri="{C3380CC4-5D6E-409C-BE32-E72D297353CC}">
                <c16:uniqueId val="{00000009-89C0-4438-ADC6-69A6FA21946F}"/>
              </c:ext>
            </c:extLst>
          </c:dPt>
          <c:dPt>
            <c:idx val="10"/>
            <c:marker>
              <c:symbol val="none"/>
            </c:marker>
            <c:bubble3D val="0"/>
            <c:extLst xmlns:c16r2="http://schemas.microsoft.com/office/drawing/2015/06/chart">
              <c:ext xmlns:c16="http://schemas.microsoft.com/office/drawing/2014/chart" uri="{C3380CC4-5D6E-409C-BE32-E72D297353CC}">
                <c16:uniqueId val="{0000000A-89C0-4438-ADC6-69A6FA21946F}"/>
              </c:ext>
            </c:extLst>
          </c:dPt>
          <c:dPt>
            <c:idx val="15"/>
            <c:marker>
              <c:symbol val="none"/>
            </c:marker>
            <c:bubble3D val="0"/>
            <c:extLst xmlns:c16r2="http://schemas.microsoft.com/office/drawing/2015/06/chart">
              <c:ext xmlns:c16="http://schemas.microsoft.com/office/drawing/2014/chart" uri="{C3380CC4-5D6E-409C-BE32-E72D297353CC}">
                <c16:uniqueId val="{0000000B-89C0-4438-ADC6-69A6FA21946F}"/>
              </c:ext>
            </c:extLst>
          </c:dPt>
          <c:dPt>
            <c:idx val="20"/>
            <c:marker>
              <c:symbol val="none"/>
            </c:marker>
            <c:bubble3D val="0"/>
            <c:extLst xmlns:c16r2="http://schemas.microsoft.com/office/drawing/2015/06/chart">
              <c:ext xmlns:c16="http://schemas.microsoft.com/office/drawing/2014/chart" uri="{C3380CC4-5D6E-409C-BE32-E72D297353CC}">
                <c16:uniqueId val="{0000000C-89C0-4438-ADC6-69A6FA21946F}"/>
              </c:ext>
            </c:extLst>
          </c:dPt>
          <c:dPt>
            <c:idx val="25"/>
            <c:marker>
              <c:symbol val="none"/>
            </c:marker>
            <c:bubble3D val="0"/>
            <c:extLst xmlns:c16r2="http://schemas.microsoft.com/office/drawing/2015/06/chart">
              <c:ext xmlns:c16="http://schemas.microsoft.com/office/drawing/2014/chart" uri="{C3380CC4-5D6E-409C-BE32-E72D297353CC}">
                <c16:uniqueId val="{0000000D-89C0-4438-ADC6-69A6FA21946F}"/>
              </c:ext>
            </c:extLst>
          </c:dPt>
          <c:dPt>
            <c:idx val="35"/>
            <c:marker>
              <c:symbol val="none"/>
            </c:marker>
            <c:bubble3D val="0"/>
            <c:extLst xmlns:c16r2="http://schemas.microsoft.com/office/drawing/2015/06/chart">
              <c:ext xmlns:c16="http://schemas.microsoft.com/office/drawing/2014/chart" uri="{C3380CC4-5D6E-409C-BE32-E72D297353CC}">
                <c16:uniqueId val="{0000000E-89C0-4438-ADC6-69A6FA21946F}"/>
              </c:ext>
            </c:extLst>
          </c:dPt>
          <c:dPt>
            <c:idx val="45"/>
            <c:marker>
              <c:symbol val="none"/>
            </c:marker>
            <c:bubble3D val="0"/>
            <c:extLst xmlns:c16r2="http://schemas.microsoft.com/office/drawing/2015/06/chart">
              <c:ext xmlns:c16="http://schemas.microsoft.com/office/drawing/2014/chart" uri="{C3380CC4-5D6E-409C-BE32-E72D297353CC}">
                <c16:uniqueId val="{0000000F-89C0-4438-ADC6-69A6FA21946F}"/>
              </c:ext>
            </c:extLst>
          </c:dPt>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'総括表(地区)'!$C$29:$BC$29</c:f>
              <c:numCache>
                <c:formatCode>#,##0_);[Red]\(#,##0\)</c:formatCode>
                <c:ptCount val="53"/>
                <c:pt idx="0">
                  <c:v>187670.00000000009</c:v>
                </c:pt>
                <c:pt idx="1">
                  <c:v>189022.99999999997</c:v>
                </c:pt>
                <c:pt idx="2">
                  <c:v>190511.99999999997</c:v>
                </c:pt>
                <c:pt idx="3">
                  <c:v>190732.00000000003</c:v>
                </c:pt>
                <c:pt idx="4">
                  <c:v>189306.00000000006</c:v>
                </c:pt>
                <c:pt idx="5">
                  <c:v>189046.99999999994</c:v>
                </c:pt>
                <c:pt idx="6">
                  <c:v>189480.99999999997</c:v>
                </c:pt>
                <c:pt idx="7">
                  <c:v>189280.39061461602</c:v>
                </c:pt>
                <c:pt idx="8">
                  <c:v>189163.32738727587</c:v>
                </c:pt>
                <c:pt idx="9">
                  <c:v>189018.17387208866</c:v>
                </c:pt>
                <c:pt idx="10">
                  <c:v>188846.9771387488</c:v>
                </c:pt>
                <c:pt idx="11">
                  <c:v>188639.24743244052</c:v>
                </c:pt>
                <c:pt idx="12">
                  <c:v>188434.00942305473</c:v>
                </c:pt>
                <c:pt idx="13">
                  <c:v>188320.20574723926</c:v>
                </c:pt>
                <c:pt idx="14">
                  <c:v>188208.70865386087</c:v>
                </c:pt>
                <c:pt idx="15">
                  <c:v>188115.38714587138</c:v>
                </c:pt>
                <c:pt idx="16">
                  <c:v>188005.18168030196</c:v>
                </c:pt>
                <c:pt idx="17">
                  <c:v>187887.82892529527</c:v>
                </c:pt>
                <c:pt idx="18">
                  <c:v>187850.20326531428</c:v>
                </c:pt>
                <c:pt idx="19">
                  <c:v>187800.11225050973</c:v>
                </c:pt>
                <c:pt idx="20">
                  <c:v>187713.80707180034</c:v>
                </c:pt>
                <c:pt idx="21">
                  <c:v>187609.39439360573</c:v>
                </c:pt>
                <c:pt idx="22">
                  <c:v>187456.92432881112</c:v>
                </c:pt>
                <c:pt idx="23">
                  <c:v>187362.33956317426</c:v>
                </c:pt>
                <c:pt idx="24">
                  <c:v>187215.79180312567</c:v>
                </c:pt>
                <c:pt idx="25">
                  <c:v>186990.94195437033</c:v>
                </c:pt>
                <c:pt idx="26">
                  <c:v>186709.21367279207</c:v>
                </c:pt>
                <c:pt idx="27">
                  <c:v>186373.7618353992</c:v>
                </c:pt>
                <c:pt idx="28">
                  <c:v>186058.43568357642</c:v>
                </c:pt>
                <c:pt idx="29">
                  <c:v>185725.43552230898</c:v>
                </c:pt>
                <c:pt idx="30">
                  <c:v>185397.68138657109</c:v>
                </c:pt>
                <c:pt idx="31">
                  <c:v>185057.31214110347</c:v>
                </c:pt>
                <c:pt idx="32">
                  <c:v>184697.89532033363</c:v>
                </c:pt>
                <c:pt idx="33">
                  <c:v>184318.80225288795</c:v>
                </c:pt>
                <c:pt idx="34">
                  <c:v>183918.98024702061</c:v>
                </c:pt>
                <c:pt idx="35">
                  <c:v>183496.71347450494</c:v>
                </c:pt>
                <c:pt idx="36">
                  <c:v>183047.98623003493</c:v>
                </c:pt>
                <c:pt idx="37">
                  <c:v>182570.34483318715</c:v>
                </c:pt>
                <c:pt idx="38">
                  <c:v>182068.19891313007</c:v>
                </c:pt>
                <c:pt idx="39">
                  <c:v>181541.8899767081</c:v>
                </c:pt>
                <c:pt idx="40">
                  <c:v>180988.55600680585</c:v>
                </c:pt>
                <c:pt idx="41">
                  <c:v>180417.81204696602</c:v>
                </c:pt>
                <c:pt idx="42">
                  <c:v>179824.58515575679</c:v>
                </c:pt>
                <c:pt idx="43">
                  <c:v>179222.48508807685</c:v>
                </c:pt>
                <c:pt idx="44">
                  <c:v>178613.96733547328</c:v>
                </c:pt>
                <c:pt idx="45">
                  <c:v>177995.8905911984</c:v>
                </c:pt>
                <c:pt idx="46">
                  <c:v>177380.49068976493</c:v>
                </c:pt>
                <c:pt idx="47">
                  <c:v>176766.50436107739</c:v>
                </c:pt>
                <c:pt idx="48">
                  <c:v>176158.5145442214</c:v>
                </c:pt>
                <c:pt idx="49">
                  <c:v>175566.78579728067</c:v>
                </c:pt>
                <c:pt idx="50">
                  <c:v>174993.85420939414</c:v>
                </c:pt>
                <c:pt idx="51">
                  <c:v>174437.2763126496</c:v>
                </c:pt>
                <c:pt idx="52">
                  <c:v>173905.89786772715</c:v>
                </c:pt>
              </c:numCache>
            </c:numRef>
          </c:val>
          <c:smooth val="0"/>
          <c:extLst xmlns:c16r2="http://schemas.microsoft.com/office/drawing/2015/06/chart">
            <c:ext xmlns:c16="http://schemas.microsoft.com/office/drawing/2014/chart" uri="{C3380CC4-5D6E-409C-BE32-E72D297353CC}">
              <c16:uniqueId val="{00000011-89C0-4438-ADC6-69A6FA21946F}"/>
            </c:ext>
          </c:extLst>
        </c:ser>
        <c:ser>
          <c:idx val="2"/>
          <c:order val="2"/>
          <c:tx>
            <c:strRef>
              <c:f>'総括表(地区)'!$B$30</c:f>
              <c:strCache>
                <c:ptCount val="1"/>
                <c:pt idx="0">
                  <c:v>蒲田地区</c:v>
                </c:pt>
              </c:strCache>
            </c:strRef>
          </c:tx>
          <c:spPr>
            <a:ln w="28575" cap="rnd">
              <a:solidFill>
                <a:schemeClr val="accent6"/>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12-89C0-4438-ADC6-69A6FA21946F}"/>
              </c:ext>
            </c:extLst>
          </c:dPt>
          <c:dPt>
            <c:idx val="1"/>
            <c:marker>
              <c:symbol val="none"/>
            </c:marker>
            <c:bubble3D val="0"/>
            <c:extLst xmlns:c16r2="http://schemas.microsoft.com/office/drawing/2015/06/chart">
              <c:ext xmlns:c16="http://schemas.microsoft.com/office/drawing/2014/chart" uri="{C3380CC4-5D6E-409C-BE32-E72D297353CC}">
                <c16:uniqueId val="{00000013-89C0-4438-ADC6-69A6FA21946F}"/>
              </c:ext>
            </c:extLst>
          </c:dPt>
          <c:dPt>
            <c:idx val="2"/>
            <c:marker>
              <c:symbol val="none"/>
            </c:marker>
            <c:bubble3D val="0"/>
            <c:extLst xmlns:c16r2="http://schemas.microsoft.com/office/drawing/2015/06/chart">
              <c:ext xmlns:c16="http://schemas.microsoft.com/office/drawing/2014/chart" uri="{C3380CC4-5D6E-409C-BE32-E72D297353CC}">
                <c16:uniqueId val="{00000014-89C0-4438-ADC6-69A6FA21946F}"/>
              </c:ext>
            </c:extLst>
          </c:dPt>
          <c:dPt>
            <c:idx val="3"/>
            <c:marker>
              <c:symbol val="none"/>
            </c:marker>
            <c:bubble3D val="0"/>
            <c:extLst xmlns:c16r2="http://schemas.microsoft.com/office/drawing/2015/06/chart">
              <c:ext xmlns:c16="http://schemas.microsoft.com/office/drawing/2014/chart" uri="{C3380CC4-5D6E-409C-BE32-E72D297353CC}">
                <c16:uniqueId val="{00000015-89C0-4438-ADC6-69A6FA21946F}"/>
              </c:ext>
            </c:extLst>
          </c:dPt>
          <c:dPt>
            <c:idx val="4"/>
            <c:marker>
              <c:symbol val="none"/>
            </c:marker>
            <c:bubble3D val="0"/>
            <c:extLst xmlns:c16r2="http://schemas.microsoft.com/office/drawing/2015/06/chart">
              <c:ext xmlns:c16="http://schemas.microsoft.com/office/drawing/2014/chart" uri="{C3380CC4-5D6E-409C-BE32-E72D297353CC}">
                <c16:uniqueId val="{00000016-89C0-4438-ADC6-69A6FA21946F}"/>
              </c:ext>
            </c:extLst>
          </c:dPt>
          <c:dPt>
            <c:idx val="5"/>
            <c:marker>
              <c:symbol val="none"/>
            </c:marker>
            <c:bubble3D val="0"/>
            <c:extLst xmlns:c16r2="http://schemas.microsoft.com/office/drawing/2015/06/chart">
              <c:ext xmlns:c16="http://schemas.microsoft.com/office/drawing/2014/chart" uri="{C3380CC4-5D6E-409C-BE32-E72D297353CC}">
                <c16:uniqueId val="{00000017-89C0-4438-ADC6-69A6FA21946F}"/>
              </c:ext>
            </c:extLst>
          </c:dPt>
          <c:dPt>
            <c:idx val="6"/>
            <c:marker>
              <c:symbol val="none"/>
            </c:marker>
            <c:bubble3D val="0"/>
            <c:extLst xmlns:c16r2="http://schemas.microsoft.com/office/drawing/2015/06/chart">
              <c:ext xmlns:c16="http://schemas.microsoft.com/office/drawing/2014/chart" uri="{C3380CC4-5D6E-409C-BE32-E72D297353CC}">
                <c16:uniqueId val="{00000018-89C0-4438-ADC6-69A6FA21946F}"/>
              </c:ext>
            </c:extLst>
          </c:dPt>
          <c:dPt>
            <c:idx val="7"/>
            <c:marker>
              <c:symbol val="none"/>
            </c:marker>
            <c:bubble3D val="0"/>
            <c:extLst xmlns:c16r2="http://schemas.microsoft.com/office/drawing/2015/06/chart">
              <c:ext xmlns:c16="http://schemas.microsoft.com/office/drawing/2014/chart" uri="{C3380CC4-5D6E-409C-BE32-E72D297353CC}">
                <c16:uniqueId val="{00000019-89C0-4438-ADC6-69A6FA21946F}"/>
              </c:ext>
            </c:extLst>
          </c:dPt>
          <c:dPt>
            <c:idx val="8"/>
            <c:marker>
              <c:symbol val="none"/>
            </c:marker>
            <c:bubble3D val="0"/>
            <c:extLst xmlns:c16r2="http://schemas.microsoft.com/office/drawing/2015/06/chart">
              <c:ext xmlns:c16="http://schemas.microsoft.com/office/drawing/2014/chart" uri="{C3380CC4-5D6E-409C-BE32-E72D297353CC}">
                <c16:uniqueId val="{0000001A-89C0-4438-ADC6-69A6FA21946F}"/>
              </c:ext>
            </c:extLst>
          </c:dPt>
          <c:dPt>
            <c:idx val="9"/>
            <c:marker>
              <c:symbol val="none"/>
            </c:marker>
            <c:bubble3D val="0"/>
            <c:extLst xmlns:c16r2="http://schemas.microsoft.com/office/drawing/2015/06/chart">
              <c:ext xmlns:c16="http://schemas.microsoft.com/office/drawing/2014/chart" uri="{C3380CC4-5D6E-409C-BE32-E72D297353CC}">
                <c16:uniqueId val="{0000001B-89C0-4438-ADC6-69A6FA21946F}"/>
              </c:ext>
            </c:extLst>
          </c:dPt>
          <c:dPt>
            <c:idx val="11"/>
            <c:marker>
              <c:symbol val="none"/>
            </c:marker>
            <c:bubble3D val="0"/>
            <c:extLst xmlns:c16r2="http://schemas.microsoft.com/office/drawing/2015/06/chart">
              <c:ext xmlns:c16="http://schemas.microsoft.com/office/drawing/2014/chart" uri="{C3380CC4-5D6E-409C-BE32-E72D297353CC}">
                <c16:uniqueId val="{0000001C-89C0-4438-ADC6-69A6FA21946F}"/>
              </c:ext>
            </c:extLst>
          </c:dPt>
          <c:dPt>
            <c:idx val="12"/>
            <c:marker>
              <c:symbol val="none"/>
            </c:marker>
            <c:bubble3D val="0"/>
            <c:extLst xmlns:c16r2="http://schemas.microsoft.com/office/drawing/2015/06/chart">
              <c:ext xmlns:c16="http://schemas.microsoft.com/office/drawing/2014/chart" uri="{C3380CC4-5D6E-409C-BE32-E72D297353CC}">
                <c16:uniqueId val="{0000001D-89C0-4438-ADC6-69A6FA21946F}"/>
              </c:ext>
            </c:extLst>
          </c:dPt>
          <c:dPt>
            <c:idx val="13"/>
            <c:marker>
              <c:symbol val="none"/>
            </c:marker>
            <c:bubble3D val="0"/>
            <c:extLst xmlns:c16r2="http://schemas.microsoft.com/office/drawing/2015/06/chart">
              <c:ext xmlns:c16="http://schemas.microsoft.com/office/drawing/2014/chart" uri="{C3380CC4-5D6E-409C-BE32-E72D297353CC}">
                <c16:uniqueId val="{0000001E-89C0-4438-ADC6-69A6FA21946F}"/>
              </c:ext>
            </c:extLst>
          </c:dPt>
          <c:dPt>
            <c:idx val="14"/>
            <c:marker>
              <c:symbol val="none"/>
            </c:marker>
            <c:bubble3D val="0"/>
            <c:extLst xmlns:c16r2="http://schemas.microsoft.com/office/drawing/2015/06/chart">
              <c:ext xmlns:c16="http://schemas.microsoft.com/office/drawing/2014/chart" uri="{C3380CC4-5D6E-409C-BE32-E72D297353CC}">
                <c16:uniqueId val="{0000001F-89C0-4438-ADC6-69A6FA21946F}"/>
              </c:ext>
            </c:extLst>
          </c:dPt>
          <c:dPt>
            <c:idx val="15"/>
            <c:marker>
              <c:symbol val="none"/>
            </c:marker>
            <c:bubble3D val="0"/>
            <c:extLst xmlns:c16r2="http://schemas.microsoft.com/office/drawing/2015/06/chart">
              <c:ext xmlns:c16="http://schemas.microsoft.com/office/drawing/2014/chart" uri="{C3380CC4-5D6E-409C-BE32-E72D297353CC}">
                <c16:uniqueId val="{00000020-89C0-4438-ADC6-69A6FA21946F}"/>
              </c:ext>
            </c:extLst>
          </c:dPt>
          <c:dPt>
            <c:idx val="16"/>
            <c:marker>
              <c:symbol val="none"/>
            </c:marker>
            <c:bubble3D val="0"/>
            <c:extLst xmlns:c16r2="http://schemas.microsoft.com/office/drawing/2015/06/chart">
              <c:ext xmlns:c16="http://schemas.microsoft.com/office/drawing/2014/chart" uri="{C3380CC4-5D6E-409C-BE32-E72D297353CC}">
                <c16:uniqueId val="{00000021-89C0-4438-ADC6-69A6FA21946F}"/>
              </c:ext>
            </c:extLst>
          </c:dPt>
          <c:dPt>
            <c:idx val="17"/>
            <c:marker>
              <c:symbol val="none"/>
            </c:marker>
            <c:bubble3D val="0"/>
            <c:extLst xmlns:c16r2="http://schemas.microsoft.com/office/drawing/2015/06/chart">
              <c:ext xmlns:c16="http://schemas.microsoft.com/office/drawing/2014/chart" uri="{C3380CC4-5D6E-409C-BE32-E72D297353CC}">
                <c16:uniqueId val="{00000022-89C0-4438-ADC6-69A6FA21946F}"/>
              </c:ext>
            </c:extLst>
          </c:dPt>
          <c:dPt>
            <c:idx val="18"/>
            <c:marker>
              <c:symbol val="none"/>
            </c:marker>
            <c:bubble3D val="0"/>
            <c:extLst xmlns:c16r2="http://schemas.microsoft.com/office/drawing/2015/06/chart">
              <c:ext xmlns:c16="http://schemas.microsoft.com/office/drawing/2014/chart" uri="{C3380CC4-5D6E-409C-BE32-E72D297353CC}">
                <c16:uniqueId val="{00000023-89C0-4438-ADC6-69A6FA21946F}"/>
              </c:ext>
            </c:extLst>
          </c:dPt>
          <c:dPt>
            <c:idx val="19"/>
            <c:marker>
              <c:symbol val="none"/>
            </c:marker>
            <c:bubble3D val="0"/>
            <c:extLst xmlns:c16r2="http://schemas.microsoft.com/office/drawing/2015/06/chart">
              <c:ext xmlns:c16="http://schemas.microsoft.com/office/drawing/2014/chart" uri="{C3380CC4-5D6E-409C-BE32-E72D297353CC}">
                <c16:uniqueId val="{00000024-89C0-4438-ADC6-69A6FA21946F}"/>
              </c:ext>
            </c:extLst>
          </c:dPt>
          <c:dPt>
            <c:idx val="21"/>
            <c:marker>
              <c:symbol val="none"/>
            </c:marker>
            <c:bubble3D val="0"/>
            <c:extLst xmlns:c16r2="http://schemas.microsoft.com/office/drawing/2015/06/chart">
              <c:ext xmlns:c16="http://schemas.microsoft.com/office/drawing/2014/chart" uri="{C3380CC4-5D6E-409C-BE32-E72D297353CC}">
                <c16:uniqueId val="{00000025-89C0-4438-ADC6-69A6FA21946F}"/>
              </c:ext>
            </c:extLst>
          </c:dPt>
          <c:dPt>
            <c:idx val="22"/>
            <c:marker>
              <c:symbol val="none"/>
            </c:marker>
            <c:bubble3D val="0"/>
            <c:extLst xmlns:c16r2="http://schemas.microsoft.com/office/drawing/2015/06/chart">
              <c:ext xmlns:c16="http://schemas.microsoft.com/office/drawing/2014/chart" uri="{C3380CC4-5D6E-409C-BE32-E72D297353CC}">
                <c16:uniqueId val="{00000026-89C0-4438-ADC6-69A6FA21946F}"/>
              </c:ext>
            </c:extLst>
          </c:dPt>
          <c:dPt>
            <c:idx val="23"/>
            <c:marker>
              <c:symbol val="none"/>
            </c:marker>
            <c:bubble3D val="0"/>
            <c:extLst xmlns:c16r2="http://schemas.microsoft.com/office/drawing/2015/06/chart">
              <c:ext xmlns:c16="http://schemas.microsoft.com/office/drawing/2014/chart" uri="{C3380CC4-5D6E-409C-BE32-E72D297353CC}">
                <c16:uniqueId val="{00000027-89C0-4438-ADC6-69A6FA21946F}"/>
              </c:ext>
            </c:extLst>
          </c:dPt>
          <c:dPt>
            <c:idx val="24"/>
            <c:marker>
              <c:symbol val="none"/>
            </c:marker>
            <c:bubble3D val="0"/>
            <c:extLst xmlns:c16r2="http://schemas.microsoft.com/office/drawing/2015/06/chart">
              <c:ext xmlns:c16="http://schemas.microsoft.com/office/drawing/2014/chart" uri="{C3380CC4-5D6E-409C-BE32-E72D297353CC}">
                <c16:uniqueId val="{00000028-89C0-4438-ADC6-69A6FA21946F}"/>
              </c:ext>
            </c:extLst>
          </c:dPt>
          <c:dPt>
            <c:idx val="25"/>
            <c:marker>
              <c:symbol val="none"/>
            </c:marker>
            <c:bubble3D val="0"/>
            <c:extLst xmlns:c16r2="http://schemas.microsoft.com/office/drawing/2015/06/chart">
              <c:ext xmlns:c16="http://schemas.microsoft.com/office/drawing/2014/chart" uri="{C3380CC4-5D6E-409C-BE32-E72D297353CC}">
                <c16:uniqueId val="{00000029-89C0-4438-ADC6-69A6FA21946F}"/>
              </c:ext>
            </c:extLst>
          </c:dPt>
          <c:dPt>
            <c:idx val="35"/>
            <c:marker>
              <c:symbol val="none"/>
            </c:marker>
            <c:bubble3D val="0"/>
            <c:extLst xmlns:c16r2="http://schemas.microsoft.com/office/drawing/2015/06/chart">
              <c:ext xmlns:c16="http://schemas.microsoft.com/office/drawing/2014/chart" uri="{C3380CC4-5D6E-409C-BE32-E72D297353CC}">
                <c16:uniqueId val="{0000002A-89C0-4438-ADC6-69A6FA21946F}"/>
              </c:ext>
            </c:extLst>
          </c:dPt>
          <c:dPt>
            <c:idx val="45"/>
            <c:marker>
              <c:symbol val="none"/>
            </c:marker>
            <c:bubble3D val="0"/>
            <c:extLst xmlns:c16r2="http://schemas.microsoft.com/office/drawing/2015/06/chart">
              <c:ext xmlns:c16="http://schemas.microsoft.com/office/drawing/2014/chart" uri="{C3380CC4-5D6E-409C-BE32-E72D297353CC}">
                <c16:uniqueId val="{0000002B-89C0-4438-ADC6-69A6FA21946F}"/>
              </c:ext>
            </c:extLst>
          </c:dPt>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'総括表(地区)'!$C$30:$BC$30</c:f>
              <c:numCache>
                <c:formatCode>#,##0_);[Red]\(#,##0\)</c:formatCode>
                <c:ptCount val="53"/>
                <c:pt idx="0">
                  <c:v>294373.99999999983</c:v>
                </c:pt>
                <c:pt idx="1">
                  <c:v>296583.00000000012</c:v>
                </c:pt>
                <c:pt idx="2">
                  <c:v>297999.00000000012</c:v>
                </c:pt>
                <c:pt idx="3">
                  <c:v>297404.00000000017</c:v>
                </c:pt>
                <c:pt idx="4">
                  <c:v>296172.00000000012</c:v>
                </c:pt>
                <c:pt idx="5">
                  <c:v>296046</c:v>
                </c:pt>
                <c:pt idx="6">
                  <c:v>298583.99999999994</c:v>
                </c:pt>
                <c:pt idx="7">
                  <c:v>298596.50532106613</c:v>
                </c:pt>
                <c:pt idx="8">
                  <c:v>298733.41684665589</c:v>
                </c:pt>
                <c:pt idx="9">
                  <c:v>298818.87756288127</c:v>
                </c:pt>
                <c:pt idx="10">
                  <c:v>298813.03713588009</c:v>
                </c:pt>
                <c:pt idx="11">
                  <c:v>298735.80937171</c:v>
                </c:pt>
                <c:pt idx="12">
                  <c:v>298590.75728566205</c:v>
                </c:pt>
                <c:pt idx="13">
                  <c:v>298564.74516882584</c:v>
                </c:pt>
                <c:pt idx="14">
                  <c:v>298485.93153540848</c:v>
                </c:pt>
                <c:pt idx="15">
                  <c:v>298349.81886252778</c:v>
                </c:pt>
                <c:pt idx="16">
                  <c:v>298172.30610703811</c:v>
                </c:pt>
                <c:pt idx="17">
                  <c:v>297966.13962870592</c:v>
                </c:pt>
                <c:pt idx="18">
                  <c:v>297851.2669203566</c:v>
                </c:pt>
                <c:pt idx="19">
                  <c:v>297681.91785203485</c:v>
                </c:pt>
                <c:pt idx="20">
                  <c:v>297503.05119175033</c:v>
                </c:pt>
                <c:pt idx="21">
                  <c:v>297284.73606797034</c:v>
                </c:pt>
                <c:pt idx="22">
                  <c:v>297044.85213344969</c:v>
                </c:pt>
                <c:pt idx="23">
                  <c:v>296863.54083597969</c:v>
                </c:pt>
                <c:pt idx="24">
                  <c:v>296617.51115124265</c:v>
                </c:pt>
                <c:pt idx="25">
                  <c:v>296193.92117947148</c:v>
                </c:pt>
                <c:pt idx="26">
                  <c:v>295728.64163518226</c:v>
                </c:pt>
                <c:pt idx="27">
                  <c:v>295176.24182493973</c:v>
                </c:pt>
                <c:pt idx="28">
                  <c:v>294637.43727922719</c:v>
                </c:pt>
                <c:pt idx="29">
                  <c:v>294089.35702089686</c:v>
                </c:pt>
                <c:pt idx="30">
                  <c:v>293653.15880742978</c:v>
                </c:pt>
                <c:pt idx="31">
                  <c:v>293251.19234590791</c:v>
                </c:pt>
                <c:pt idx="32">
                  <c:v>292865.11261173477</c:v>
                </c:pt>
                <c:pt idx="33">
                  <c:v>292479.08866719145</c:v>
                </c:pt>
                <c:pt idx="34">
                  <c:v>292079.35675723309</c:v>
                </c:pt>
                <c:pt idx="35">
                  <c:v>291655.88600163569</c:v>
                </c:pt>
                <c:pt idx="36">
                  <c:v>291195.27263530449</c:v>
                </c:pt>
                <c:pt idx="37">
                  <c:v>290696.25864828401</c:v>
                </c:pt>
                <c:pt idx="38">
                  <c:v>290145.88259288209</c:v>
                </c:pt>
                <c:pt idx="39">
                  <c:v>289554.45577580109</c:v>
                </c:pt>
                <c:pt idx="40">
                  <c:v>288907.31383300031</c:v>
                </c:pt>
                <c:pt idx="41">
                  <c:v>288222.39942740119</c:v>
                </c:pt>
                <c:pt idx="42">
                  <c:v>287502.66311508167</c:v>
                </c:pt>
                <c:pt idx="43">
                  <c:v>286745.59716025012</c:v>
                </c:pt>
                <c:pt idx="44">
                  <c:v>285968.42075900716</c:v>
                </c:pt>
                <c:pt idx="45">
                  <c:v>285165.01508375438</c:v>
                </c:pt>
                <c:pt idx="46">
                  <c:v>284340.42524244322</c:v>
                </c:pt>
                <c:pt idx="47">
                  <c:v>283497.20614324207</c:v>
                </c:pt>
                <c:pt idx="48">
                  <c:v>282640.69539558643</c:v>
                </c:pt>
                <c:pt idx="49">
                  <c:v>281766.21221173945</c:v>
                </c:pt>
                <c:pt idx="50">
                  <c:v>280879.10112779232</c:v>
                </c:pt>
                <c:pt idx="51">
                  <c:v>279983.24950011377</c:v>
                </c:pt>
                <c:pt idx="52">
                  <c:v>279089.65818266978</c:v>
                </c:pt>
              </c:numCache>
            </c:numRef>
          </c:val>
          <c:smooth val="0"/>
          <c:extLst xmlns:c16r2="http://schemas.microsoft.com/office/drawing/2015/06/chart">
            <c:ext xmlns:c16="http://schemas.microsoft.com/office/drawing/2014/chart" uri="{C3380CC4-5D6E-409C-BE32-E72D297353CC}">
              <c16:uniqueId val="{0000002D-89C0-4438-ADC6-69A6FA21946F}"/>
            </c:ext>
          </c:extLst>
        </c:ser>
        <c:dLbls>
          <c:showLegendKey val="0"/>
          <c:showVal val="0"/>
          <c:showCatName val="0"/>
          <c:showSerName val="0"/>
          <c:showPercent val="0"/>
          <c:showBubbleSize val="0"/>
        </c:dLbls>
        <c:smooth val="0"/>
        <c:axId val="170123288"/>
        <c:axId val="504622408"/>
        <c:extLst xmlns:c16r2="http://schemas.microsoft.com/office/drawing/2015/06/chart"/>
      </c:lineChart>
      <c:catAx>
        <c:axId val="170123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622408"/>
        <c:crosses val="autoZero"/>
        <c:auto val="1"/>
        <c:lblAlgn val="ctr"/>
        <c:lblOffset val="100"/>
        <c:tickLblSkip val="5"/>
        <c:tickMarkSkip val="1"/>
        <c:noMultiLvlLbl val="0"/>
      </c:catAx>
      <c:valAx>
        <c:axId val="504622408"/>
        <c:scaling>
          <c:orientation val="minMax"/>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70123288"/>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総括表!$A$221</c:f>
          <c:strCache>
            <c:ptCount val="1"/>
            <c:pt idx="0">
              <c:v>：外国人_区全域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総括表!$B$224</c:f>
              <c:strCache>
                <c:ptCount val="1"/>
                <c:pt idx="0">
                  <c:v>基本推計</c:v>
                </c:pt>
              </c:strCache>
            </c:strRef>
          </c:tx>
          <c:spPr>
            <a:ln w="63500" cap="rnd">
              <a:solidFill>
                <a:schemeClr val="accent5"/>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00-1464-4215-8952-463D89688083}"/>
              </c:ext>
            </c:extLst>
          </c:dPt>
          <c:dPt>
            <c:idx val="5"/>
            <c:marker>
              <c:symbol val="none"/>
            </c:marker>
            <c:bubble3D val="0"/>
            <c:extLst xmlns:c16r2="http://schemas.microsoft.com/office/drawing/2015/06/chart">
              <c:ext xmlns:c16="http://schemas.microsoft.com/office/drawing/2014/chart" uri="{C3380CC4-5D6E-409C-BE32-E72D297353CC}">
                <c16:uniqueId val="{00000001-1464-4215-8952-463D89688083}"/>
              </c:ext>
            </c:extLst>
          </c:dPt>
          <c:dPt>
            <c:idx val="10"/>
            <c:marker>
              <c:symbol val="none"/>
            </c:marker>
            <c:bubble3D val="0"/>
            <c:extLst xmlns:c16r2="http://schemas.microsoft.com/office/drawing/2015/06/chart">
              <c:ext xmlns:c16="http://schemas.microsoft.com/office/drawing/2014/chart" uri="{C3380CC4-5D6E-409C-BE32-E72D297353CC}">
                <c16:uniqueId val="{00000002-1464-4215-8952-463D89688083}"/>
              </c:ext>
            </c:extLst>
          </c:dPt>
          <c:dPt>
            <c:idx val="15"/>
            <c:marker>
              <c:symbol val="none"/>
            </c:marker>
            <c:bubble3D val="0"/>
            <c:extLst xmlns:c16r2="http://schemas.microsoft.com/office/drawing/2015/06/chart">
              <c:ext xmlns:c16="http://schemas.microsoft.com/office/drawing/2014/chart" uri="{C3380CC4-5D6E-409C-BE32-E72D297353CC}">
                <c16:uniqueId val="{00000003-1464-4215-8952-463D89688083}"/>
              </c:ext>
            </c:extLst>
          </c:dPt>
          <c:dPt>
            <c:idx val="20"/>
            <c:marker>
              <c:symbol val="none"/>
            </c:marker>
            <c:bubble3D val="0"/>
            <c:extLst xmlns:c16r2="http://schemas.microsoft.com/office/drawing/2015/06/chart">
              <c:ext xmlns:c16="http://schemas.microsoft.com/office/drawing/2014/chart" uri="{C3380CC4-5D6E-409C-BE32-E72D297353CC}">
                <c16:uniqueId val="{00000004-1464-4215-8952-463D89688083}"/>
              </c:ext>
            </c:extLst>
          </c:dPt>
          <c:dPt>
            <c:idx val="25"/>
            <c:marker>
              <c:symbol val="none"/>
            </c:marker>
            <c:bubble3D val="0"/>
            <c:extLst xmlns:c16r2="http://schemas.microsoft.com/office/drawing/2015/06/chart">
              <c:ext xmlns:c16="http://schemas.microsoft.com/office/drawing/2014/chart" uri="{C3380CC4-5D6E-409C-BE32-E72D297353CC}">
                <c16:uniqueId val="{00000005-1464-4215-8952-463D89688083}"/>
              </c:ext>
            </c:extLst>
          </c:dPt>
          <c:dPt>
            <c:idx val="30"/>
            <c:marker>
              <c:symbol val="none"/>
            </c:marker>
            <c:bubble3D val="0"/>
            <c:extLst xmlns:c16r2="http://schemas.microsoft.com/office/drawing/2015/06/chart">
              <c:ext xmlns:c16="http://schemas.microsoft.com/office/drawing/2014/chart" uri="{C3380CC4-5D6E-409C-BE32-E72D297353CC}">
                <c16:uniqueId val="{00000006-1464-4215-8952-463D89688083}"/>
              </c:ext>
            </c:extLst>
          </c:dPt>
          <c:dPt>
            <c:idx val="35"/>
            <c:marker>
              <c:symbol val="none"/>
            </c:marker>
            <c:bubble3D val="0"/>
            <c:extLst xmlns:c16r2="http://schemas.microsoft.com/office/drawing/2015/06/chart">
              <c:ext xmlns:c16="http://schemas.microsoft.com/office/drawing/2014/chart" uri="{C3380CC4-5D6E-409C-BE32-E72D297353CC}">
                <c16:uniqueId val="{00000007-1464-4215-8952-463D89688083}"/>
              </c:ext>
            </c:extLst>
          </c:dPt>
          <c:dPt>
            <c:idx val="40"/>
            <c:marker>
              <c:symbol val="none"/>
            </c:marker>
            <c:bubble3D val="0"/>
            <c:extLst xmlns:c16r2="http://schemas.microsoft.com/office/drawing/2015/06/chart">
              <c:ext xmlns:c16="http://schemas.microsoft.com/office/drawing/2014/chart" uri="{C3380CC4-5D6E-409C-BE32-E72D297353CC}">
                <c16:uniqueId val="{00000008-1464-4215-8952-463D89688083}"/>
              </c:ext>
            </c:extLst>
          </c:dPt>
          <c:dPt>
            <c:idx val="45"/>
            <c:marker>
              <c:symbol val="none"/>
            </c:marker>
            <c:bubble3D val="0"/>
            <c:extLst xmlns:c16r2="http://schemas.microsoft.com/office/drawing/2015/06/chart">
              <c:ext xmlns:c16="http://schemas.microsoft.com/office/drawing/2014/chart" uri="{C3380CC4-5D6E-409C-BE32-E72D297353CC}">
                <c16:uniqueId val="{00000009-1464-4215-8952-463D89688083}"/>
              </c:ext>
            </c:extLst>
          </c:dPt>
          <c:dPt>
            <c:idx val="50"/>
            <c:marker>
              <c:symbol val="none"/>
            </c:marker>
            <c:bubble3D val="0"/>
            <c:extLst xmlns:c16r2="http://schemas.microsoft.com/office/drawing/2015/06/chart">
              <c:ext xmlns:c16="http://schemas.microsoft.com/office/drawing/2014/chart" uri="{C3380CC4-5D6E-409C-BE32-E72D297353CC}">
                <c16:uniqueId val="{0000000A-1464-4215-8952-463D89688083}"/>
              </c:ext>
            </c:extLst>
          </c:dPt>
          <c:dPt>
            <c:idx val="55"/>
            <c:marker>
              <c:symbol val="none"/>
            </c:marker>
            <c:bubble3D val="0"/>
            <c:extLst xmlns:c16r2="http://schemas.microsoft.com/office/drawing/2015/06/chart">
              <c:ext xmlns:c16="http://schemas.microsoft.com/office/drawing/2014/chart" uri="{C3380CC4-5D6E-409C-BE32-E72D297353CC}">
                <c16:uniqueId val="{0000000B-1464-4215-8952-463D89688083}"/>
              </c:ext>
            </c:extLst>
          </c:dPt>
          <c:dLbls>
            <c:dLbl>
              <c:idx val="48"/>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0C-1464-4215-8952-463D8968808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総括表!$C$224:$BF$224</c:f>
              <c:numCache>
                <c:formatCode>#,##0_);[Red]\(#,##0\)</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D-1464-4215-8952-463D89688083}"/>
            </c:ext>
          </c:extLst>
        </c:ser>
        <c:dLbls>
          <c:showLegendKey val="0"/>
          <c:showVal val="0"/>
          <c:showCatName val="0"/>
          <c:showSerName val="0"/>
          <c:showPercent val="0"/>
          <c:showBubbleSize val="0"/>
        </c:dLbls>
        <c:smooth val="0"/>
        <c:axId val="507466856"/>
        <c:axId val="507467248"/>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総括表!$B$225</c15:sqref>
                        </c15:formulaRef>
                      </c:ext>
                    </c:extLst>
                    <c:strCache>
                      <c:ptCount val="1"/>
                      <c:pt idx="0">
                        <c:v>前回推計(R4推計)</c:v>
                      </c:pt>
                    </c:strCache>
                  </c:strRef>
                </c:tx>
                <c:spPr>
                  <a:ln w="28575" cap="rnd">
                    <a:solidFill>
                      <a:schemeClr val="accent4"/>
                    </a:solidFill>
                    <a:prstDash val="sysDash"/>
                    <a:round/>
                  </a:ln>
                  <a:effectLst/>
                </c:spPr>
                <c:marker>
                  <c:symbol val="none"/>
                </c:marker>
                <c:cat>
                  <c:strRef>
                    <c:extLst xmlns:c16r2="http://schemas.microsoft.com/office/drawing/2015/06/chart">
                      <c:ext uri="{02D57815-91ED-43cb-92C2-25804820EDAC}">
                        <c15:formulaRef>
                          <c15:sqref>総括表!$C$5:$BF$5</c15:sqref>
                        </c15:formulaRef>
                      </c:ext>
                    </c:extLst>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extLst xmlns:c16r2="http://schemas.microsoft.com/office/drawing/2015/06/chart">
                      <c:ext uri="{02D57815-91ED-43cb-92C2-25804820EDAC}">
                        <c15:formulaRef>
                          <c15:sqref>総括表!$C$225:$BF$225</c15:sqref>
                        </c15:formulaRef>
                      </c:ext>
                    </c:extLst>
                    <c:numCache>
                      <c:formatCode>#,##0_ ;[Red]\-#,##0\ </c:formatCode>
                      <c:ptCount val="56"/>
                      <c:pt idx="53" formatCode="General">
                        <c:v>0</c:v>
                      </c:pt>
                      <c:pt idx="54" formatCode="General">
                        <c:v>0</c:v>
                      </c:pt>
                      <c:pt idx="55" formatCode="General">
                        <c:v>0</c:v>
                      </c:pt>
                    </c:numCache>
                  </c:numRef>
                </c:val>
                <c:smooth val="0"/>
                <c:extLst xmlns:c16r2="http://schemas.microsoft.com/office/drawing/2015/06/chart">
                  <c:ext xmlns:c16="http://schemas.microsoft.com/office/drawing/2014/chart" uri="{C3380CC4-5D6E-409C-BE32-E72D297353CC}">
                    <c16:uniqueId val="{0000000E-1464-4215-8952-463D89688083}"/>
                  </c:ext>
                </c:extLst>
              </c15:ser>
            </c15:filteredLineSeries>
          </c:ext>
        </c:extLst>
      </c:lineChart>
      <c:catAx>
        <c:axId val="507466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:12</a:t>
                </a:r>
                <a:r>
                  <a:rPr lang="ja-JP" altLang="ja-JP" sz="1000" b="0" i="0" u="none" strike="noStrike" baseline="0">
                    <a:effectLst/>
                  </a:rPr>
                  <a:t>月</a:t>
                </a:r>
                <a:r>
                  <a:rPr lang="ja-JP" altLang="en-US" sz="1000" b="0" i="0" u="none" strike="noStrike" baseline="0">
                    <a:effectLst/>
                  </a:rPr>
                  <a:t>末</a:t>
                </a:r>
                <a:r>
                  <a:rPr lang="ja-JP"/>
                  <a:t>）</a:t>
                </a:r>
              </a:p>
            </c:rich>
          </c:tx>
          <c:layout>
            <c:manualLayout>
              <c:xMode val="edge"/>
              <c:yMode val="edge"/>
              <c:x val="0.44189041095890413"/>
              <c:y val="0.944626631853785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7248"/>
        <c:crosses val="autoZero"/>
        <c:auto val="1"/>
        <c:lblAlgn val="ctr"/>
        <c:lblOffset val="100"/>
        <c:tickLblSkip val="5"/>
        <c:noMultiLvlLbl val="0"/>
      </c:catAx>
      <c:valAx>
        <c:axId val="507467248"/>
        <c:scaling>
          <c:orientation val="minMax"/>
          <c:max val="300000"/>
          <c:min val="-2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6856"/>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総括表!$A$350</c:f>
          <c:strCache>
            <c:ptCount val="1"/>
            <c:pt idx="0">
              <c:v>総人口（国籍別）_区全域（メイン推計）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総括表!$B$419</c:f>
              <c:strCache>
                <c:ptCount val="1"/>
                <c:pt idx="0">
                  <c:v>日本人人口</c:v>
                </c:pt>
              </c:strCache>
            </c:strRef>
          </c:tx>
          <c:spPr>
            <a:solidFill>
              <a:schemeClr val="accent6"/>
            </a:solidFill>
            <a:ln w="28575">
              <a:noFill/>
            </a:ln>
            <a:effectLst/>
          </c:spPr>
          <c:invertIfNegative val="0"/>
          <c:dPt>
            <c:idx val="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1-A761-4B45-9010-A40FA69CB456}"/>
              </c:ext>
            </c:extLst>
          </c:dPt>
          <c:dPt>
            <c:idx val="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3-A761-4B45-9010-A40FA69CB456}"/>
              </c:ext>
            </c:extLst>
          </c:dPt>
          <c:dPt>
            <c:idx val="1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5-A761-4B45-9010-A40FA69CB456}"/>
              </c:ext>
            </c:extLst>
          </c:dPt>
          <c:dPt>
            <c:idx val="1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7-A761-4B45-9010-A40FA69CB456}"/>
              </c:ext>
            </c:extLst>
          </c:dPt>
          <c:dPt>
            <c:idx val="2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9-A761-4B45-9010-A40FA69CB456}"/>
              </c:ext>
            </c:extLst>
          </c:dPt>
          <c:dPt>
            <c:idx val="2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B-A761-4B45-9010-A40FA69CB456}"/>
              </c:ext>
            </c:extLst>
          </c:dPt>
          <c:dPt>
            <c:idx val="3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D-A761-4B45-9010-A40FA69CB456}"/>
              </c:ext>
            </c:extLst>
          </c:dPt>
          <c:dPt>
            <c:idx val="3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F-A761-4B45-9010-A40FA69CB456}"/>
              </c:ext>
            </c:extLst>
          </c:dPt>
          <c:dPt>
            <c:idx val="4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1-A761-4B45-9010-A40FA69CB456}"/>
              </c:ext>
            </c:extLst>
          </c:dPt>
          <c:dPt>
            <c:idx val="4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3-A761-4B45-9010-A40FA69CB456}"/>
              </c:ext>
            </c:extLst>
          </c:dPt>
          <c:dPt>
            <c:idx val="5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5-A761-4B45-9010-A40FA69CB456}"/>
              </c:ext>
            </c:extLst>
          </c:dPt>
          <c:dPt>
            <c:idx val="5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7-A761-4B45-9010-A40FA69CB456}"/>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61-4B45-9010-A40FA69CB456}"/>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761-4B45-9010-A40FA69CB456}"/>
                </c:ext>
                <c:ext xmlns:c15="http://schemas.microsoft.com/office/drawing/2012/chart" uri="{CE6537A1-D6FC-4f65-9D91-7224C49458BB}"/>
              </c:extLst>
            </c:dLbl>
            <c:dLbl>
              <c:idx val="6"/>
              <c:layout>
                <c:manualLayout>
                  <c:x val="4.10958904109589E-3"/>
                  <c:y val="7.2970210316399747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A761-4B45-9010-A40FA69CB456}"/>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761-4B45-9010-A40FA69CB456}"/>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761-4B45-9010-A40FA69CB456}"/>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761-4B45-9010-A40FA69CB456}"/>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761-4B45-9010-A40FA69CB456}"/>
                </c:ext>
                <c:ext xmlns:c15="http://schemas.microsoft.com/office/drawing/2012/chart" uri="{CE6537A1-D6FC-4f65-9D91-7224C49458BB}"/>
              </c:extLst>
            </c:dLbl>
            <c:dLbl>
              <c:idx val="3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761-4B45-9010-A40FA69CB456}"/>
                </c:ext>
                <c:ext xmlns:c15="http://schemas.microsoft.com/office/drawing/2012/chart" uri="{CE6537A1-D6FC-4f65-9D91-7224C49458BB}"/>
              </c:extLst>
            </c:dLbl>
            <c:dLbl>
              <c:idx val="3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761-4B45-9010-A40FA69CB456}"/>
                </c:ext>
                <c:ext xmlns:c15="http://schemas.microsoft.com/office/drawing/2012/chart" uri="{CE6537A1-D6FC-4f65-9D91-7224C49458BB}"/>
              </c:extLst>
            </c:dLbl>
            <c:dLbl>
              <c:idx val="4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761-4B45-9010-A40FA69CB456}"/>
                </c:ext>
                <c:ext xmlns:c15="http://schemas.microsoft.com/office/drawing/2012/chart" uri="{CE6537A1-D6FC-4f65-9D91-7224C49458BB}"/>
              </c:extLst>
            </c:dLbl>
            <c:dLbl>
              <c:idx val="4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761-4B45-9010-A40FA69CB456}"/>
                </c:ext>
                <c:ext xmlns:c15="http://schemas.microsoft.com/office/drawing/2012/chart" uri="{CE6537A1-D6FC-4f65-9D91-7224C49458BB}"/>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A761-4B45-9010-A40FA69CB456}"/>
                </c:ext>
                <c:ext xmlns:c15="http://schemas.microsoft.com/office/drawing/2012/chart" uri="{CE6537A1-D6FC-4f65-9D91-7224C49458BB}"/>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A761-4B45-9010-A40FA69CB456}"/>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総括表!$C$419:$BF$419</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19-A761-4B45-9010-A40FA69CB456}"/>
            </c:ext>
          </c:extLst>
        </c:ser>
        <c:ser>
          <c:idx val="1"/>
          <c:order val="1"/>
          <c:tx>
            <c:strRef>
              <c:f>総括表!$B$420</c:f>
              <c:strCache>
                <c:ptCount val="1"/>
                <c:pt idx="0">
                  <c:v>外国人人口</c:v>
                </c:pt>
              </c:strCache>
            </c:strRef>
          </c:tx>
          <c:spPr>
            <a:solidFill>
              <a:schemeClr val="accent5"/>
            </a:solidFill>
            <a:ln w="28575">
              <a:noFill/>
            </a:ln>
            <a:effectLst/>
          </c:spPr>
          <c:invertIfNegative val="0"/>
          <c:dPt>
            <c:idx val="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B-A761-4B45-9010-A40FA69CB456}"/>
              </c:ext>
            </c:extLst>
          </c:dPt>
          <c:dPt>
            <c:idx val="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D-A761-4B45-9010-A40FA69CB456}"/>
              </c:ext>
            </c:extLst>
          </c:dPt>
          <c:dPt>
            <c:idx val="1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F-A761-4B45-9010-A40FA69CB456}"/>
              </c:ext>
            </c:extLst>
          </c:dPt>
          <c:dPt>
            <c:idx val="1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1-A761-4B45-9010-A40FA69CB456}"/>
              </c:ext>
            </c:extLst>
          </c:dPt>
          <c:dPt>
            <c:idx val="2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3-A761-4B45-9010-A40FA69CB456}"/>
              </c:ext>
            </c:extLst>
          </c:dPt>
          <c:dPt>
            <c:idx val="2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5-A761-4B45-9010-A40FA69CB456}"/>
              </c:ext>
            </c:extLst>
          </c:dPt>
          <c:dPt>
            <c:idx val="3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7-A761-4B45-9010-A40FA69CB456}"/>
              </c:ext>
            </c:extLst>
          </c:dPt>
          <c:dPt>
            <c:idx val="3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9-A761-4B45-9010-A40FA69CB456}"/>
              </c:ext>
            </c:extLst>
          </c:dPt>
          <c:dPt>
            <c:idx val="4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B-A761-4B45-9010-A40FA69CB456}"/>
              </c:ext>
            </c:extLst>
          </c:dPt>
          <c:dPt>
            <c:idx val="4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D-A761-4B45-9010-A40FA69CB456}"/>
              </c:ext>
            </c:extLst>
          </c:dPt>
          <c:dPt>
            <c:idx val="5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F-A761-4B45-9010-A40FA69CB456}"/>
              </c:ext>
            </c:extLst>
          </c:dPt>
          <c:dPt>
            <c:idx val="5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31-A761-4B45-9010-A40FA69CB456}"/>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A761-4B45-9010-A40FA69CB456}"/>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A761-4B45-9010-A40FA69CB456}"/>
                </c:ext>
                <c:ext xmlns:c15="http://schemas.microsoft.com/office/drawing/2012/chart" uri="{CE6537A1-D6FC-4f65-9D91-7224C49458BB}"/>
              </c:extLst>
            </c:dLbl>
            <c:dLbl>
              <c:idx val="6"/>
              <c:layout>
                <c:manualLayout>
                  <c:x val="-2.511386513362848E-17"/>
                  <c:y val="7.9373368146214096E-2"/>
                </c:manualLayout>
              </c:layout>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A761-4B45-9010-A40FA69CB456}"/>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A761-4B45-9010-A40FA69CB456}"/>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A761-4B45-9010-A40FA69CB456}"/>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A761-4B45-9010-A40FA69CB456}"/>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A761-4B45-9010-A40FA69CB456}"/>
                </c:ext>
                <c:ext xmlns:c15="http://schemas.microsoft.com/office/drawing/2012/chart" uri="{CE6537A1-D6FC-4f65-9D91-7224C49458BB}"/>
              </c:extLst>
            </c:dLbl>
            <c:dLbl>
              <c:idx val="3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A761-4B45-9010-A40FA69CB456}"/>
                </c:ext>
                <c:ext xmlns:c15="http://schemas.microsoft.com/office/drawing/2012/chart" uri="{CE6537A1-D6FC-4f65-9D91-7224C49458BB}"/>
              </c:extLst>
            </c:dLbl>
            <c:dLbl>
              <c:idx val="3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A761-4B45-9010-A40FA69CB456}"/>
                </c:ext>
                <c:ext xmlns:c15="http://schemas.microsoft.com/office/drawing/2012/chart" uri="{CE6537A1-D6FC-4f65-9D91-7224C49458BB}"/>
              </c:extLst>
            </c:dLbl>
            <c:dLbl>
              <c:idx val="4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A761-4B45-9010-A40FA69CB456}"/>
                </c:ext>
                <c:ext xmlns:c15="http://schemas.microsoft.com/office/drawing/2012/chart" uri="{CE6537A1-D6FC-4f65-9D91-7224C49458BB}"/>
              </c:extLst>
            </c:dLbl>
            <c:dLbl>
              <c:idx val="4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A761-4B45-9010-A40FA69CB456}"/>
                </c:ext>
                <c:ext xmlns:c15="http://schemas.microsoft.com/office/drawing/2012/chart" uri="{CE6537A1-D6FC-4f65-9D91-7224C49458BB}"/>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A761-4B45-9010-A40FA69CB456}"/>
                </c:ext>
                <c:ext xmlns:c15="http://schemas.microsoft.com/office/drawing/2012/chart" uri="{CE6537A1-D6FC-4f65-9D91-7224C49458BB}"/>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A761-4B45-9010-A40FA69CB456}"/>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総括表!$C$420:$BF$420</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33-A761-4B45-9010-A40FA69CB456}"/>
            </c:ext>
          </c:extLst>
        </c:ser>
        <c:dLbls>
          <c:showLegendKey val="0"/>
          <c:showVal val="0"/>
          <c:showCatName val="0"/>
          <c:showSerName val="0"/>
          <c:showPercent val="0"/>
          <c:showBubbleSize val="0"/>
        </c:dLbls>
        <c:gapWidth val="0"/>
        <c:overlap val="100"/>
        <c:axId val="507464112"/>
        <c:axId val="507469208"/>
      </c:barChart>
      <c:lineChart>
        <c:grouping val="standard"/>
        <c:varyColors val="0"/>
        <c:ser>
          <c:idx val="2"/>
          <c:order val="2"/>
          <c:tx>
            <c:strRef>
              <c:f>総括表!$A$28</c:f>
              <c:strCache>
                <c:ptCount val="1"/>
                <c:pt idx="0">
                  <c:v>：総人口_区全域</c:v>
                </c:pt>
              </c:strCache>
            </c:strRef>
          </c:tx>
          <c:spPr>
            <a:ln w="25400" cap="rnd">
              <a:noFill/>
              <a:round/>
            </a:ln>
            <a:effectLst/>
          </c:spPr>
          <c:marker>
            <c:symbol val="none"/>
          </c:marker>
          <c:dLbls>
            <c:dLbl>
              <c:idx val="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A761-4B45-9010-A40FA69CB456}"/>
                </c:ext>
                <c:ext xmlns:c15="http://schemas.microsoft.com/office/drawing/2012/chart" uri="{CE6537A1-D6FC-4f65-9D91-7224C49458BB}"/>
              </c:extLst>
            </c:dLbl>
            <c:dLbl>
              <c:idx val="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A761-4B45-9010-A40FA69CB456}"/>
                </c:ext>
                <c:ext xmlns:c15="http://schemas.microsoft.com/office/drawing/2012/chart" uri="{CE6537A1-D6FC-4f65-9D91-7224C49458BB}"/>
              </c:extLst>
            </c:dLbl>
            <c:dLbl>
              <c:idx val="1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A761-4B45-9010-A40FA69CB456}"/>
                </c:ext>
                <c:ext xmlns:c15="http://schemas.microsoft.com/office/drawing/2012/chart" uri="{CE6537A1-D6FC-4f65-9D91-7224C49458BB}"/>
              </c:extLst>
            </c:dLbl>
            <c:dLbl>
              <c:idx val="1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A761-4B45-9010-A40FA69CB456}"/>
                </c:ext>
                <c:ext xmlns:c15="http://schemas.microsoft.com/office/drawing/2012/chart" uri="{CE6537A1-D6FC-4f65-9D91-7224C49458BB}"/>
              </c:extLst>
            </c:dLbl>
            <c:dLbl>
              <c:idx val="2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A761-4B45-9010-A40FA69CB456}"/>
                </c:ext>
                <c:ext xmlns:c15="http://schemas.microsoft.com/office/drawing/2012/chart" uri="{CE6537A1-D6FC-4f65-9D91-7224C49458BB}"/>
              </c:extLst>
            </c:dLbl>
            <c:dLbl>
              <c:idx val="2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A761-4B45-9010-A40FA69CB456}"/>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A761-4B45-9010-A40FA69CB456}"/>
                </c:ext>
                <c:ext xmlns:c15="http://schemas.microsoft.com/office/drawing/2012/chart" uri="{CE6537A1-D6FC-4f65-9D91-7224C49458BB}"/>
              </c:extLst>
            </c:dLbl>
            <c:dLbl>
              <c:idx val="3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A761-4B45-9010-A40FA69CB456}"/>
                </c:ext>
                <c:ext xmlns:c15="http://schemas.microsoft.com/office/drawing/2012/chart" uri="{CE6537A1-D6FC-4f65-9D91-7224C49458BB}"/>
              </c:extLst>
            </c:dLbl>
            <c:dLbl>
              <c:idx val="4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A761-4B45-9010-A40FA69CB456}"/>
                </c:ext>
                <c:ext xmlns:c15="http://schemas.microsoft.com/office/drawing/2012/chart" uri="{CE6537A1-D6FC-4f65-9D91-7224C49458BB}"/>
              </c:extLst>
            </c:dLbl>
            <c:dLbl>
              <c:idx val="4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A761-4B45-9010-A40FA69CB456}"/>
                </c:ext>
                <c:ext xmlns:c15="http://schemas.microsoft.com/office/drawing/2012/chart" uri="{CE6537A1-D6FC-4f65-9D91-7224C49458BB}"/>
              </c:extLst>
            </c:dLbl>
            <c:dLbl>
              <c:idx val="5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E-A761-4B45-9010-A40FA69CB456}"/>
                </c:ext>
                <c:ext xmlns:c15="http://schemas.microsoft.com/office/drawing/2012/chart" uri="{CE6537A1-D6FC-4f65-9D91-7224C49458BB}"/>
              </c:extLst>
            </c:dLbl>
            <c:dLbl>
              <c:idx val="5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A761-4B45-9010-A40FA69CB45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総括表!$C$31:$BF$31</c:f>
              <c:numCache>
                <c:formatCode>#,##0_);[Red]\(#,##0\)</c:formatCode>
                <c:ptCount val="56"/>
                <c:pt idx="0">
                  <c:v>723341</c:v>
                </c:pt>
                <c:pt idx="1">
                  <c:v>729534.00000000012</c:v>
                </c:pt>
                <c:pt idx="2">
                  <c:v>734493.00000000023</c:v>
                </c:pt>
                <c:pt idx="3">
                  <c:v>733672.00000000023</c:v>
                </c:pt>
                <c:pt idx="4">
                  <c:v>728703.00000000023</c:v>
                </c:pt>
                <c:pt idx="5">
                  <c:v>728425</c:v>
                </c:pt>
                <c:pt idx="6">
                  <c:v>733633.99999999988</c:v>
                </c:pt>
                <c:pt idx="7">
                  <c:v>733666.51325624017</c:v>
                </c:pt>
                <c:pt idx="8">
                  <c:v>733998.70142182522</c:v>
                </c:pt>
                <c:pt idx="9">
                  <c:v>734190.13598644745</c:v>
                </c:pt>
                <c:pt idx="10">
                  <c:v>734225.15891440562</c:v>
                </c:pt>
                <c:pt idx="11">
                  <c:v>734095.10597245628</c:v>
                </c:pt>
                <c:pt idx="12">
                  <c:v>733915.72860612301</c:v>
                </c:pt>
                <c:pt idx="13">
                  <c:v>734050.53781874152</c:v>
                </c:pt>
                <c:pt idx="14">
                  <c:v>734153.04768530582</c:v>
                </c:pt>
                <c:pt idx="15">
                  <c:v>734234.71192383277</c:v>
                </c:pt>
                <c:pt idx="16">
                  <c:v>734250.22826235811</c:v>
                </c:pt>
                <c:pt idx="17">
                  <c:v>734277.35889035754</c:v>
                </c:pt>
                <c:pt idx="18">
                  <c:v>734591.96284681302</c:v>
                </c:pt>
                <c:pt idx="19">
                  <c:v>734874.10977197741</c:v>
                </c:pt>
                <c:pt idx="20">
                  <c:v>735121.22040802077</c:v>
                </c:pt>
                <c:pt idx="21">
                  <c:v>735305.09793985612</c:v>
                </c:pt>
                <c:pt idx="22">
                  <c:v>735392.90589742421</c:v>
                </c:pt>
                <c:pt idx="23">
                  <c:v>735692.30529599066</c:v>
                </c:pt>
                <c:pt idx="24">
                  <c:v>735815.00991753465</c:v>
                </c:pt>
                <c:pt idx="25">
                  <c:v>735548.94031750213</c:v>
                </c:pt>
                <c:pt idx="26">
                  <c:v>735136.03409516939</c:v>
                </c:pt>
                <c:pt idx="27">
                  <c:v>734482.56637198303</c:v>
                </c:pt>
                <c:pt idx="28">
                  <c:v>733891.56221807841</c:v>
                </c:pt>
                <c:pt idx="29">
                  <c:v>733192.49476820487</c:v>
                </c:pt>
                <c:pt idx="30">
                  <c:v>732700.87163555645</c:v>
                </c:pt>
                <c:pt idx="31">
                  <c:v>732237.40623258951</c:v>
                </c:pt>
                <c:pt idx="32">
                  <c:v>731786.11866813141</c:v>
                </c:pt>
                <c:pt idx="33">
                  <c:v>731320.10311570251</c:v>
                </c:pt>
                <c:pt idx="34">
                  <c:v>730812.17560645414</c:v>
                </c:pt>
                <c:pt idx="35">
                  <c:v>730254.25156241423</c:v>
                </c:pt>
                <c:pt idx="36">
                  <c:v>729617.00253611896</c:v>
                </c:pt>
                <c:pt idx="37">
                  <c:v>728890.10635858111</c:v>
                </c:pt>
                <c:pt idx="38">
                  <c:v>728067.04877785756</c:v>
                </c:pt>
                <c:pt idx="39">
                  <c:v>727148.06491729373</c:v>
                </c:pt>
                <c:pt idx="40">
                  <c:v>726125.9874251039</c:v>
                </c:pt>
                <c:pt idx="41">
                  <c:v>725019.83526364004</c:v>
                </c:pt>
                <c:pt idx="42">
                  <c:v>723841.36623821908</c:v>
                </c:pt>
                <c:pt idx="43">
                  <c:v>722597.14829275967</c:v>
                </c:pt>
                <c:pt idx="44">
                  <c:v>721323.87881720124</c:v>
                </c:pt>
                <c:pt idx="45">
                  <c:v>720005.42674622289</c:v>
                </c:pt>
                <c:pt idx="46">
                  <c:v>718664.33649980766</c:v>
                </c:pt>
                <c:pt idx="47">
                  <c:v>717302.9490395349</c:v>
                </c:pt>
                <c:pt idx="48">
                  <c:v>715934.58107837127</c:v>
                </c:pt>
                <c:pt idx="49">
                  <c:v>714568.04482434248</c:v>
                </c:pt>
                <c:pt idx="50">
                  <c:v>713214.26818024297</c:v>
                </c:pt>
                <c:pt idx="51">
                  <c:v>711875.56137397862</c:v>
                </c:pt>
                <c:pt idx="52">
                  <c:v>710571.83508799784</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40-A761-4B45-9010-A40FA69CB456}"/>
            </c:ext>
          </c:extLst>
        </c:ser>
        <c:dLbls>
          <c:showLegendKey val="0"/>
          <c:showVal val="0"/>
          <c:showCatName val="0"/>
          <c:showSerName val="0"/>
          <c:showPercent val="0"/>
          <c:showBubbleSize val="0"/>
        </c:dLbls>
        <c:marker val="1"/>
        <c:smooth val="0"/>
        <c:axId val="507464112"/>
        <c:axId val="507469208"/>
      </c:lineChart>
      <c:catAx>
        <c:axId val="507464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9208"/>
        <c:crosses val="autoZero"/>
        <c:auto val="1"/>
        <c:lblAlgn val="ctr"/>
        <c:lblOffset val="100"/>
        <c:tickLblSkip val="5"/>
        <c:noMultiLvlLbl val="0"/>
      </c:catAx>
      <c:valAx>
        <c:axId val="507469208"/>
        <c:scaling>
          <c:orientation val="minMax"/>
          <c:min val="0"/>
        </c:scaling>
        <c:delete val="1"/>
        <c:axPos val="l"/>
        <c:numFmt formatCode="General" sourceLinked="1"/>
        <c:majorTickMark val="out"/>
        <c:minorTickMark val="none"/>
        <c:tickLblPos val="nextTo"/>
        <c:crossAx val="507464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総括表!$A$354</c:f>
          <c:strCache>
            <c:ptCount val="1"/>
            <c:pt idx="0">
              <c:v>総人口（国籍別）_構成比_区全域（メイン推計）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総括表!$B$423</c:f>
              <c:strCache>
                <c:ptCount val="1"/>
                <c:pt idx="0">
                  <c:v>日本人比率</c:v>
                </c:pt>
              </c:strCache>
            </c:strRef>
          </c:tx>
          <c:spPr>
            <a:solidFill>
              <a:schemeClr val="accent6"/>
            </a:solidFill>
            <a:ln w="28575">
              <a:noFill/>
            </a:ln>
            <a:effectLst/>
          </c:spPr>
          <c:invertIfNegative val="0"/>
          <c:dPt>
            <c:idx val="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1-10E9-42B4-9F27-1F610220D554}"/>
              </c:ext>
            </c:extLst>
          </c:dPt>
          <c:dPt>
            <c:idx val="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3-10E9-42B4-9F27-1F610220D554}"/>
              </c:ext>
            </c:extLst>
          </c:dPt>
          <c:dPt>
            <c:idx val="1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5-10E9-42B4-9F27-1F610220D554}"/>
              </c:ext>
            </c:extLst>
          </c:dPt>
          <c:dPt>
            <c:idx val="1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7-10E9-42B4-9F27-1F610220D554}"/>
              </c:ext>
            </c:extLst>
          </c:dPt>
          <c:dPt>
            <c:idx val="2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9-10E9-42B4-9F27-1F610220D554}"/>
              </c:ext>
            </c:extLst>
          </c:dPt>
          <c:dPt>
            <c:idx val="2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B-10E9-42B4-9F27-1F610220D554}"/>
              </c:ext>
            </c:extLst>
          </c:dPt>
          <c:dPt>
            <c:idx val="3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D-10E9-42B4-9F27-1F610220D554}"/>
              </c:ext>
            </c:extLst>
          </c:dPt>
          <c:dPt>
            <c:idx val="3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0F-10E9-42B4-9F27-1F610220D554}"/>
              </c:ext>
            </c:extLst>
          </c:dPt>
          <c:dPt>
            <c:idx val="4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1-10E9-42B4-9F27-1F610220D554}"/>
              </c:ext>
            </c:extLst>
          </c:dPt>
          <c:dPt>
            <c:idx val="4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3-10E9-42B4-9F27-1F610220D554}"/>
              </c:ext>
            </c:extLst>
          </c:dPt>
          <c:dPt>
            <c:idx val="50"/>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5-10E9-42B4-9F27-1F610220D554}"/>
              </c:ext>
            </c:extLst>
          </c:dPt>
          <c:dPt>
            <c:idx val="55"/>
            <c:invertIfNegative val="0"/>
            <c:bubble3D val="0"/>
            <c:spPr>
              <a:solidFill>
                <a:schemeClr val="accent6"/>
              </a:solidFill>
              <a:ln w="28575">
                <a:solidFill>
                  <a:schemeClr val="accent6">
                    <a:lumMod val="75000"/>
                  </a:schemeClr>
                </a:solidFill>
              </a:ln>
              <a:effectLst/>
            </c:spPr>
            <c:extLst xmlns:c16r2="http://schemas.microsoft.com/office/drawing/2015/06/chart">
              <c:ext xmlns:c16="http://schemas.microsoft.com/office/drawing/2014/chart" uri="{C3380CC4-5D6E-409C-BE32-E72D297353CC}">
                <c16:uniqueId val="{00000017-10E9-42B4-9F27-1F610220D554}"/>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E9-42B4-9F27-1F610220D554}"/>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0E9-42B4-9F27-1F610220D554}"/>
                </c:ext>
                <c:ext xmlns:c15="http://schemas.microsoft.com/office/drawing/2012/chart" uri="{CE6537A1-D6FC-4f65-9D91-7224C49458BB}"/>
              </c:extLst>
            </c:dLbl>
            <c:dLbl>
              <c:idx val="6"/>
              <c:layout>
                <c:manualLayout>
                  <c:x val="-1.3698630136986427E-3"/>
                  <c:y val="-8.220965851853374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10E9-42B4-9F27-1F610220D554}"/>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0E9-42B4-9F27-1F610220D554}"/>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0E9-42B4-9F27-1F610220D554}"/>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0E9-42B4-9F27-1F610220D554}"/>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0E9-42B4-9F27-1F610220D554}"/>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0E9-42B4-9F27-1F610220D554}"/>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0E9-42B4-9F27-1F610220D554}"/>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0E9-42B4-9F27-1F610220D554}"/>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10E9-42B4-9F27-1F610220D554}"/>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10E9-42B4-9F27-1F610220D554}"/>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10E9-42B4-9F27-1F610220D554}"/>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総括表!$C$423:$BF$423</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19-10E9-42B4-9F27-1F610220D554}"/>
            </c:ext>
          </c:extLst>
        </c:ser>
        <c:ser>
          <c:idx val="1"/>
          <c:order val="1"/>
          <c:tx>
            <c:strRef>
              <c:f>総括表!$B$424</c:f>
              <c:strCache>
                <c:ptCount val="1"/>
                <c:pt idx="0">
                  <c:v>外国人比率</c:v>
                </c:pt>
              </c:strCache>
            </c:strRef>
          </c:tx>
          <c:spPr>
            <a:solidFill>
              <a:schemeClr val="accent5"/>
            </a:solidFill>
            <a:ln w="28575">
              <a:noFill/>
            </a:ln>
            <a:effectLst/>
          </c:spPr>
          <c:invertIfNegative val="0"/>
          <c:dPt>
            <c:idx val="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B-10E9-42B4-9F27-1F610220D554}"/>
              </c:ext>
            </c:extLst>
          </c:dPt>
          <c:dPt>
            <c:idx val="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D-10E9-42B4-9F27-1F610220D554}"/>
              </c:ext>
            </c:extLst>
          </c:dPt>
          <c:dPt>
            <c:idx val="1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1F-10E9-42B4-9F27-1F610220D554}"/>
              </c:ext>
            </c:extLst>
          </c:dPt>
          <c:dPt>
            <c:idx val="1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1-10E9-42B4-9F27-1F610220D554}"/>
              </c:ext>
            </c:extLst>
          </c:dPt>
          <c:dPt>
            <c:idx val="2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3-10E9-42B4-9F27-1F610220D554}"/>
              </c:ext>
            </c:extLst>
          </c:dPt>
          <c:dPt>
            <c:idx val="2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5-10E9-42B4-9F27-1F610220D554}"/>
              </c:ext>
            </c:extLst>
          </c:dPt>
          <c:dPt>
            <c:idx val="3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7-10E9-42B4-9F27-1F610220D554}"/>
              </c:ext>
            </c:extLst>
          </c:dPt>
          <c:dPt>
            <c:idx val="3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9-10E9-42B4-9F27-1F610220D554}"/>
              </c:ext>
            </c:extLst>
          </c:dPt>
          <c:dPt>
            <c:idx val="4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B-10E9-42B4-9F27-1F610220D554}"/>
              </c:ext>
            </c:extLst>
          </c:dPt>
          <c:dPt>
            <c:idx val="4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D-10E9-42B4-9F27-1F610220D554}"/>
              </c:ext>
            </c:extLst>
          </c:dPt>
          <c:dPt>
            <c:idx val="50"/>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2F-10E9-42B4-9F27-1F610220D554}"/>
              </c:ext>
            </c:extLst>
          </c:dPt>
          <c:dPt>
            <c:idx val="55"/>
            <c:invertIfNegative val="0"/>
            <c:bubble3D val="0"/>
            <c:spPr>
              <a:solidFill>
                <a:schemeClr val="accent5"/>
              </a:solidFill>
              <a:ln w="28575">
                <a:solidFill>
                  <a:srgbClr val="0070C0"/>
                </a:solidFill>
              </a:ln>
              <a:effectLst/>
            </c:spPr>
            <c:extLst xmlns:c16r2="http://schemas.microsoft.com/office/drawing/2015/06/chart">
              <c:ext xmlns:c16="http://schemas.microsoft.com/office/drawing/2014/chart" uri="{C3380CC4-5D6E-409C-BE32-E72D297353CC}">
                <c16:uniqueId val="{00000031-10E9-42B4-9F27-1F610220D554}"/>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10E9-42B4-9F27-1F610220D554}"/>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10E9-42B4-9F27-1F610220D554}"/>
                </c:ext>
                <c:ext xmlns:c15="http://schemas.microsoft.com/office/drawing/2012/chart" uri="{CE6537A1-D6FC-4f65-9D91-7224C49458BB}"/>
              </c:extLst>
            </c:dLbl>
            <c:dLbl>
              <c:idx val="6"/>
              <c:layout>
                <c:manualLayout>
                  <c:x val="-2.511386513362848E-17"/>
                  <c:y val="8.1462140992167087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10E9-42B4-9F27-1F610220D554}"/>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10E9-42B4-9F27-1F610220D554}"/>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10E9-42B4-9F27-1F610220D554}"/>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10E9-42B4-9F27-1F610220D554}"/>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0E9-42B4-9F27-1F610220D554}"/>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10E9-42B4-9F27-1F610220D554}"/>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10E9-42B4-9F27-1F610220D554}"/>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10E9-42B4-9F27-1F610220D554}"/>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10E9-42B4-9F27-1F610220D554}"/>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10E9-42B4-9F27-1F610220D554}"/>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10E9-42B4-9F27-1F610220D554}"/>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総括表!$C$424:$BF$424</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33-10E9-42B4-9F27-1F610220D554}"/>
            </c:ext>
          </c:extLst>
        </c:ser>
        <c:dLbls>
          <c:showLegendKey val="0"/>
          <c:showVal val="0"/>
          <c:showCatName val="0"/>
          <c:showSerName val="0"/>
          <c:showPercent val="0"/>
          <c:showBubbleSize val="0"/>
        </c:dLbls>
        <c:gapWidth val="0"/>
        <c:overlap val="100"/>
        <c:axId val="507691552"/>
        <c:axId val="507690376"/>
      </c:barChart>
      <c:catAx>
        <c:axId val="507691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0376"/>
        <c:crosses val="autoZero"/>
        <c:auto val="1"/>
        <c:lblAlgn val="ctr"/>
        <c:lblOffset val="100"/>
        <c:tickLblSkip val="5"/>
        <c:noMultiLvlLbl val="0"/>
      </c:catAx>
      <c:valAx>
        <c:axId val="507690376"/>
        <c:scaling>
          <c:orientation val="minMax"/>
          <c:max val="1"/>
          <c:min val="0"/>
        </c:scaling>
        <c:delete val="1"/>
        <c:axPos val="l"/>
        <c:numFmt formatCode="General" sourceLinked="1"/>
        <c:majorTickMark val="out"/>
        <c:minorTickMark val="none"/>
        <c:tickLblPos val="nextTo"/>
        <c:crossAx val="50769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総括表!$A$7</c:f>
          <c:strCache>
            <c:ptCount val="1"/>
            <c:pt idx="0">
              <c:v>：年少人口(0-14歳)_区全域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総括表!$B$10</c:f>
              <c:strCache>
                <c:ptCount val="1"/>
                <c:pt idx="0">
                  <c:v>基本推計</c:v>
                </c:pt>
              </c:strCache>
            </c:strRef>
          </c:tx>
          <c:spPr>
            <a:ln w="63500" cap="rnd">
              <a:solidFill>
                <a:schemeClr val="accent5"/>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00-76B1-4E22-96EE-BD0141C7B4A6}"/>
              </c:ext>
            </c:extLst>
          </c:dPt>
          <c:dPt>
            <c:idx val="5"/>
            <c:marker>
              <c:symbol val="none"/>
            </c:marker>
            <c:bubble3D val="0"/>
            <c:extLst xmlns:c16r2="http://schemas.microsoft.com/office/drawing/2015/06/chart">
              <c:ext xmlns:c16="http://schemas.microsoft.com/office/drawing/2014/chart" uri="{C3380CC4-5D6E-409C-BE32-E72D297353CC}">
                <c16:uniqueId val="{00000001-76B1-4E22-96EE-BD0141C7B4A6}"/>
              </c:ext>
            </c:extLst>
          </c:dPt>
          <c:dPt>
            <c:idx val="10"/>
            <c:marker>
              <c:symbol val="none"/>
            </c:marker>
            <c:bubble3D val="0"/>
            <c:extLst xmlns:c16r2="http://schemas.microsoft.com/office/drawing/2015/06/chart">
              <c:ext xmlns:c16="http://schemas.microsoft.com/office/drawing/2014/chart" uri="{C3380CC4-5D6E-409C-BE32-E72D297353CC}">
                <c16:uniqueId val="{00000002-76B1-4E22-96EE-BD0141C7B4A6}"/>
              </c:ext>
            </c:extLst>
          </c:dPt>
          <c:dPt>
            <c:idx val="15"/>
            <c:marker>
              <c:symbol val="none"/>
            </c:marker>
            <c:bubble3D val="0"/>
            <c:extLst xmlns:c16r2="http://schemas.microsoft.com/office/drawing/2015/06/chart">
              <c:ext xmlns:c16="http://schemas.microsoft.com/office/drawing/2014/chart" uri="{C3380CC4-5D6E-409C-BE32-E72D297353CC}">
                <c16:uniqueId val="{00000003-76B1-4E22-96EE-BD0141C7B4A6}"/>
              </c:ext>
            </c:extLst>
          </c:dPt>
          <c:dPt>
            <c:idx val="20"/>
            <c:marker>
              <c:symbol val="none"/>
            </c:marker>
            <c:bubble3D val="0"/>
            <c:extLst xmlns:c16r2="http://schemas.microsoft.com/office/drawing/2015/06/chart">
              <c:ext xmlns:c16="http://schemas.microsoft.com/office/drawing/2014/chart" uri="{C3380CC4-5D6E-409C-BE32-E72D297353CC}">
                <c16:uniqueId val="{00000004-76B1-4E22-96EE-BD0141C7B4A6}"/>
              </c:ext>
            </c:extLst>
          </c:dPt>
          <c:dPt>
            <c:idx val="25"/>
            <c:marker>
              <c:symbol val="none"/>
            </c:marker>
            <c:bubble3D val="0"/>
            <c:extLst xmlns:c16r2="http://schemas.microsoft.com/office/drawing/2015/06/chart">
              <c:ext xmlns:c16="http://schemas.microsoft.com/office/drawing/2014/chart" uri="{C3380CC4-5D6E-409C-BE32-E72D297353CC}">
                <c16:uniqueId val="{00000005-76B1-4E22-96EE-BD0141C7B4A6}"/>
              </c:ext>
            </c:extLst>
          </c:dPt>
          <c:dPt>
            <c:idx val="30"/>
            <c:marker>
              <c:symbol val="none"/>
            </c:marker>
            <c:bubble3D val="0"/>
            <c:extLst xmlns:c16r2="http://schemas.microsoft.com/office/drawing/2015/06/chart">
              <c:ext xmlns:c16="http://schemas.microsoft.com/office/drawing/2014/chart" uri="{C3380CC4-5D6E-409C-BE32-E72D297353CC}">
                <c16:uniqueId val="{00000006-76B1-4E22-96EE-BD0141C7B4A6}"/>
              </c:ext>
            </c:extLst>
          </c:dPt>
          <c:dPt>
            <c:idx val="35"/>
            <c:marker>
              <c:symbol val="none"/>
            </c:marker>
            <c:bubble3D val="0"/>
            <c:extLst xmlns:c16r2="http://schemas.microsoft.com/office/drawing/2015/06/chart">
              <c:ext xmlns:c16="http://schemas.microsoft.com/office/drawing/2014/chart" uri="{C3380CC4-5D6E-409C-BE32-E72D297353CC}">
                <c16:uniqueId val="{00000007-76B1-4E22-96EE-BD0141C7B4A6}"/>
              </c:ext>
            </c:extLst>
          </c:dPt>
          <c:dPt>
            <c:idx val="40"/>
            <c:marker>
              <c:symbol val="none"/>
            </c:marker>
            <c:bubble3D val="0"/>
            <c:extLst xmlns:c16r2="http://schemas.microsoft.com/office/drawing/2015/06/chart">
              <c:ext xmlns:c16="http://schemas.microsoft.com/office/drawing/2014/chart" uri="{C3380CC4-5D6E-409C-BE32-E72D297353CC}">
                <c16:uniqueId val="{00000008-76B1-4E22-96EE-BD0141C7B4A6}"/>
              </c:ext>
            </c:extLst>
          </c:dPt>
          <c:dPt>
            <c:idx val="45"/>
            <c:marker>
              <c:symbol val="none"/>
            </c:marker>
            <c:bubble3D val="0"/>
            <c:extLst xmlns:c16r2="http://schemas.microsoft.com/office/drawing/2015/06/chart">
              <c:ext xmlns:c16="http://schemas.microsoft.com/office/drawing/2014/chart" uri="{C3380CC4-5D6E-409C-BE32-E72D297353CC}">
                <c16:uniqueId val="{00000009-76B1-4E22-96EE-BD0141C7B4A6}"/>
              </c:ext>
            </c:extLst>
          </c:dPt>
          <c:dPt>
            <c:idx val="50"/>
            <c:marker>
              <c:symbol val="none"/>
            </c:marker>
            <c:bubble3D val="0"/>
            <c:extLst xmlns:c16r2="http://schemas.microsoft.com/office/drawing/2015/06/chart">
              <c:ext xmlns:c16="http://schemas.microsoft.com/office/drawing/2014/chart" uri="{C3380CC4-5D6E-409C-BE32-E72D297353CC}">
                <c16:uniqueId val="{0000000A-76B1-4E22-96EE-BD0141C7B4A6}"/>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総括表!$C$10:$BC$10</c:f>
              <c:numCache>
                <c:formatCode>#,##0_ ;[Red]\-#,##0\ </c:formatCode>
                <c:ptCount val="53"/>
                <c:pt idx="0">
                  <c:v>80089.000000000015</c:v>
                </c:pt>
                <c:pt idx="1">
                  <c:v>80325</c:v>
                </c:pt>
                <c:pt idx="2">
                  <c:v>80020</c:v>
                </c:pt>
                <c:pt idx="3">
                  <c:v>79689</c:v>
                </c:pt>
                <c:pt idx="4">
                  <c:v>78224</c:v>
                </c:pt>
                <c:pt idx="5">
                  <c:v>76917</c:v>
                </c:pt>
                <c:pt idx="6">
                  <c:v>75471.999999999985</c:v>
                </c:pt>
                <c:pt idx="7">
                  <c:v>74704.29030367019</c:v>
                </c:pt>
                <c:pt idx="8">
                  <c:v>74068.79790454387</c:v>
                </c:pt>
                <c:pt idx="9">
                  <c:v>73364.777283497111</c:v>
                </c:pt>
                <c:pt idx="10">
                  <c:v>72739.162101314781</c:v>
                </c:pt>
                <c:pt idx="11">
                  <c:v>72012.587016986217</c:v>
                </c:pt>
                <c:pt idx="12">
                  <c:v>71265.252300593289</c:v>
                </c:pt>
                <c:pt idx="13">
                  <c:v>70478.100949924381</c:v>
                </c:pt>
                <c:pt idx="14">
                  <c:v>69882.328765877304</c:v>
                </c:pt>
                <c:pt idx="15">
                  <c:v>69484.267748545739</c:v>
                </c:pt>
                <c:pt idx="16">
                  <c:v>69073.731646553919</c:v>
                </c:pt>
                <c:pt idx="17">
                  <c:v>69165.161561907269</c:v>
                </c:pt>
                <c:pt idx="18">
                  <c:v>69252.153491511461</c:v>
                </c:pt>
                <c:pt idx="19">
                  <c:v>69561.120812800305</c:v>
                </c:pt>
                <c:pt idx="20">
                  <c:v>69971.639887573911</c:v>
                </c:pt>
                <c:pt idx="21">
                  <c:v>70650.788737862429</c:v>
                </c:pt>
                <c:pt idx="22">
                  <c:v>70748.765102252175</c:v>
                </c:pt>
                <c:pt idx="23">
                  <c:v>70865.517256939667</c:v>
                </c:pt>
                <c:pt idx="24">
                  <c:v>70989.770192209442</c:v>
                </c:pt>
                <c:pt idx="25">
                  <c:v>71108.368900384594</c:v>
                </c:pt>
                <c:pt idx="26">
                  <c:v>71217.641128674702</c:v>
                </c:pt>
                <c:pt idx="27">
                  <c:v>71295.197314469769</c:v>
                </c:pt>
                <c:pt idx="28">
                  <c:v>71341.689573011186</c:v>
                </c:pt>
                <c:pt idx="29">
                  <c:v>71345.350424142598</c:v>
                </c:pt>
                <c:pt idx="30">
                  <c:v>71317.157374317176</c:v>
                </c:pt>
                <c:pt idx="31">
                  <c:v>71260.163170470201</c:v>
                </c:pt>
                <c:pt idx="32">
                  <c:v>71190.064796109349</c:v>
                </c:pt>
                <c:pt idx="33">
                  <c:v>71097.076468076702</c:v>
                </c:pt>
                <c:pt idx="34">
                  <c:v>70987.430883892346</c:v>
                </c:pt>
                <c:pt idx="35">
                  <c:v>70859.885253424727</c:v>
                </c:pt>
                <c:pt idx="36">
                  <c:v>70721.407423415483</c:v>
                </c:pt>
                <c:pt idx="37">
                  <c:v>70557.910554570946</c:v>
                </c:pt>
                <c:pt idx="38">
                  <c:v>70374.072188501683</c:v>
                </c:pt>
                <c:pt idx="39">
                  <c:v>70171.351471508271</c:v>
                </c:pt>
                <c:pt idx="40">
                  <c:v>69959.032238687578</c:v>
                </c:pt>
                <c:pt idx="41">
                  <c:v>69735.396078883263</c:v>
                </c:pt>
                <c:pt idx="42">
                  <c:v>69517.801387360887</c:v>
                </c:pt>
                <c:pt idx="43">
                  <c:v>69305.511595902033</c:v>
                </c:pt>
                <c:pt idx="44">
                  <c:v>69110.75187890415</c:v>
                </c:pt>
                <c:pt idx="45">
                  <c:v>68929.125634079654</c:v>
                </c:pt>
                <c:pt idx="46">
                  <c:v>68747.857215067808</c:v>
                </c:pt>
                <c:pt idx="47">
                  <c:v>68560.147383715434</c:v>
                </c:pt>
                <c:pt idx="48">
                  <c:v>68370.388005759072</c:v>
                </c:pt>
                <c:pt idx="49">
                  <c:v>68186.124834459843</c:v>
                </c:pt>
                <c:pt idx="50">
                  <c:v>68006.411626895962</c:v>
                </c:pt>
                <c:pt idx="51">
                  <c:v>67830.583777706095</c:v>
                </c:pt>
                <c:pt idx="52">
                  <c:v>67670.760703583423</c:v>
                </c:pt>
              </c:numCache>
            </c:numRef>
          </c:val>
          <c:smooth val="0"/>
          <c:extLst xmlns:c16r2="http://schemas.microsoft.com/office/drawing/2015/06/chart">
            <c:ext xmlns:c16="http://schemas.microsoft.com/office/drawing/2014/chart" uri="{C3380CC4-5D6E-409C-BE32-E72D297353CC}">
              <c16:uniqueId val="{0000000C-76B1-4E22-96EE-BD0141C7B4A6}"/>
            </c:ext>
          </c:extLst>
        </c:ser>
        <c:dLbls>
          <c:showLegendKey val="0"/>
          <c:showVal val="0"/>
          <c:showCatName val="0"/>
          <c:showSerName val="0"/>
          <c:showPercent val="0"/>
          <c:showBubbleSize val="0"/>
        </c:dLbls>
        <c:smooth val="0"/>
        <c:axId val="507690768"/>
        <c:axId val="507686064"/>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総括表!$B$11</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総括表!$C$11:$BF$11</c15:sqref>
                        </c15:formulaRef>
                      </c:ext>
                    </c:extLst>
                    <c:numCache>
                      <c:formatCode>#,##0_ ;[Red]\-#,##0\ </c:formatCode>
                      <c:ptCount val="56"/>
                      <c:pt idx="0">
                        <c:v>80089</c:v>
                      </c:pt>
                      <c:pt idx="1">
                        <c:v>80325</c:v>
                      </c:pt>
                      <c:pt idx="2">
                        <c:v>80020</c:v>
                      </c:pt>
                      <c:pt idx="3">
                        <c:v>79689</c:v>
                      </c:pt>
                      <c:pt idx="4">
                        <c:v>78224</c:v>
                      </c:pt>
                      <c:pt idx="5">
                        <c:v>76728.911862563822</c:v>
                      </c:pt>
                      <c:pt idx="6">
                        <c:v>75299.047172075298</c:v>
                      </c:pt>
                      <c:pt idx="7">
                        <c:v>73938.739966046996</c:v>
                      </c:pt>
                      <c:pt idx="8">
                        <c:v>72815.337561084016</c:v>
                      </c:pt>
                      <c:pt idx="9">
                        <c:v>71791.068094858681</c:v>
                      </c:pt>
                      <c:pt idx="10">
                        <c:v>70884.70924953444</c:v>
                      </c:pt>
                      <c:pt idx="11">
                        <c:v>69914.985707021522</c:v>
                      </c:pt>
                      <c:pt idx="12">
                        <c:v>68980.180630835006</c:v>
                      </c:pt>
                      <c:pt idx="13">
                        <c:v>67988.997068440236</c:v>
                      </c:pt>
                      <c:pt idx="14">
                        <c:v>67232.820890293806</c:v>
                      </c:pt>
                      <c:pt idx="15">
                        <c:v>66734.034327505899</c:v>
                      </c:pt>
                      <c:pt idx="16">
                        <c:v>66247.137020734415</c:v>
                      </c:pt>
                      <c:pt idx="17">
                        <c:v>66257.260911128193</c:v>
                      </c:pt>
                      <c:pt idx="18">
                        <c:v>66356.92007858782</c:v>
                      </c:pt>
                      <c:pt idx="19">
                        <c:v>66738.161599699</c:v>
                      </c:pt>
                      <c:pt idx="20">
                        <c:v>67239.976530641463</c:v>
                      </c:pt>
                      <c:pt idx="21">
                        <c:v>67830.451578977809</c:v>
                      </c:pt>
                      <c:pt idx="22">
                        <c:v>68469.336081463422</c:v>
                      </c:pt>
                      <c:pt idx="23">
                        <c:v>69134.260331944941</c:v>
                      </c:pt>
                      <c:pt idx="24">
                        <c:v>69794.575145607087</c:v>
                      </c:pt>
                      <c:pt idx="25">
                        <c:v>70422.088692599704</c:v>
                      </c:pt>
                      <c:pt idx="26">
                        <c:v>71006.509223716042</c:v>
                      </c:pt>
                      <c:pt idx="27">
                        <c:v>71536.519535565996</c:v>
                      </c:pt>
                      <c:pt idx="28">
                        <c:v>71999.024181614834</c:v>
                      </c:pt>
                      <c:pt idx="29">
                        <c:v>72378.042939236286</c:v>
                      </c:pt>
                      <c:pt idx="30">
                        <c:v>72658.785261881654</c:v>
                      </c:pt>
                      <c:pt idx="31">
                        <c:v>72824.671542649012</c:v>
                      </c:pt>
                      <c:pt idx="32">
                        <c:v>72867.576626336595</c:v>
                      </c:pt>
                      <c:pt idx="33">
                        <c:v>72779.847846037184</c:v>
                      </c:pt>
                      <c:pt idx="34">
                        <c:v>72563.612408361718</c:v>
                      </c:pt>
                      <c:pt idx="35">
                        <c:v>72226.604047992529</c:v>
                      </c:pt>
                      <c:pt idx="36">
                        <c:v>71780.369696769776</c:v>
                      </c:pt>
                      <c:pt idx="37">
                        <c:v>71241.73257838226</c:v>
                      </c:pt>
                      <c:pt idx="38">
                        <c:v>70631.562024701678</c:v>
                      </c:pt>
                      <c:pt idx="39">
                        <c:v>69965.886186290401</c:v>
                      </c:pt>
                      <c:pt idx="40">
                        <c:v>69266.595710577443</c:v>
                      </c:pt>
                      <c:pt idx="41">
                        <c:v>68557.30543072219</c:v>
                      </c:pt>
                      <c:pt idx="42">
                        <c:v>67858.697417961477</c:v>
                      </c:pt>
                      <c:pt idx="43">
                        <c:v>67192.946325544079</c:v>
                      </c:pt>
                      <c:pt idx="44">
                        <c:v>66584.807545235948</c:v>
                      </c:pt>
                      <c:pt idx="45">
                        <c:v>66049.700595945586</c:v>
                      </c:pt>
                      <c:pt idx="46">
                        <c:v>65608.14179800624</c:v>
                      </c:pt>
                      <c:pt idx="47">
                        <c:v>65270.869011580609</c:v>
                      </c:pt>
                      <c:pt idx="48">
                        <c:v>65046.833488735669</c:v>
                      </c:pt>
                      <c:pt idx="49">
                        <c:v>64935.519472444808</c:v>
                      </c:pt>
                      <c:pt idx="50">
                        <c:v>64933.153679822535</c:v>
                      </c:pt>
                      <c:pt idx="51">
                        <c:v>65029.223223306406</c:v>
                      </c:pt>
                      <c:pt idx="52">
                        <c:v>65213.41723425407</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D-76B1-4E22-96EE-BD0141C7B4A6}"/>
                  </c:ext>
                </c:extLst>
              </c15:ser>
            </c15:filteredLineSeries>
          </c:ext>
        </c:extLst>
      </c:lineChart>
      <c:catAx>
        <c:axId val="507690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064"/>
        <c:crosses val="autoZero"/>
        <c:auto val="1"/>
        <c:lblAlgn val="ctr"/>
        <c:lblOffset val="100"/>
        <c:tickLblSkip val="5"/>
        <c:noMultiLvlLbl val="0"/>
      </c:catAx>
      <c:valAx>
        <c:axId val="507686064"/>
        <c:scaling>
          <c:orientation val="minMax"/>
          <c:max val="300000"/>
          <c:min val="-2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076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'総括表(地区)'!$A$7</c:f>
          <c:strCache>
            <c:ptCount val="1"/>
            <c:pt idx="0">
              <c:v>：年少人口(0-14歳)_地区別(基本推計)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'総括表(地区)'!$B$7</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'総括表(地区)'!$C$7:$BC$7</c:f>
              <c:numCache>
                <c:formatCode>#,##0_ ;[Red]\-#,##0\ </c:formatCode>
                <c:ptCount val="53"/>
                <c:pt idx="0">
                  <c:v>26604.012803260459</c:v>
                </c:pt>
                <c:pt idx="1">
                  <c:v>26915.737511495736</c:v>
                </c:pt>
                <c:pt idx="2">
                  <c:v>26958.283805658324</c:v>
                </c:pt>
                <c:pt idx="3">
                  <c:v>26978.298929932716</c:v>
                </c:pt>
                <c:pt idx="4">
                  <c:v>26444.164186640304</c:v>
                </c:pt>
                <c:pt idx="5">
                  <c:v>26105.234329457235</c:v>
                </c:pt>
                <c:pt idx="6">
                  <c:v>25776.734199610757</c:v>
                </c:pt>
                <c:pt idx="7">
                  <c:v>25626.15394554659</c:v>
                </c:pt>
                <c:pt idx="8">
                  <c:v>25541.412407424323</c:v>
                </c:pt>
                <c:pt idx="9">
                  <c:v>25385.599319263842</c:v>
                </c:pt>
                <c:pt idx="10">
                  <c:v>25269.595473936839</c:v>
                </c:pt>
                <c:pt idx="11">
                  <c:v>25087.272290215409</c:v>
                </c:pt>
                <c:pt idx="12">
                  <c:v>24899.542676069519</c:v>
                </c:pt>
                <c:pt idx="13">
                  <c:v>24683.337916290162</c:v>
                </c:pt>
                <c:pt idx="14">
                  <c:v>24554.670485596391</c:v>
                </c:pt>
                <c:pt idx="15">
                  <c:v>24424.43754172594</c:v>
                </c:pt>
                <c:pt idx="16">
                  <c:v>24334.486501644998</c:v>
                </c:pt>
                <c:pt idx="17">
                  <c:v>24423.832796954237</c:v>
                </c:pt>
                <c:pt idx="18">
                  <c:v>24499.098717363013</c:v>
                </c:pt>
                <c:pt idx="19">
                  <c:v>24657.342808067729</c:v>
                </c:pt>
                <c:pt idx="20">
                  <c:v>24787.888757068296</c:v>
                </c:pt>
                <c:pt idx="21">
                  <c:v>25108.02359288821</c:v>
                </c:pt>
                <c:pt idx="22">
                  <c:v>25189.49520193645</c:v>
                </c:pt>
                <c:pt idx="23">
                  <c:v>25279.529331080073</c:v>
                </c:pt>
                <c:pt idx="24">
                  <c:v>25373.930758671631</c:v>
                </c:pt>
                <c:pt idx="25">
                  <c:v>25468.347597982294</c:v>
                </c:pt>
                <c:pt idx="26">
                  <c:v>25561.647619879317</c:v>
                </c:pt>
                <c:pt idx="27">
                  <c:v>25645.156248427498</c:v>
                </c:pt>
                <c:pt idx="28">
                  <c:v>25717.533186469169</c:v>
                </c:pt>
                <c:pt idx="29">
                  <c:v>25775.010228084135</c:v>
                </c:pt>
                <c:pt idx="30">
                  <c:v>25822.021274321141</c:v>
                </c:pt>
                <c:pt idx="31">
                  <c:v>25857.775419239024</c:v>
                </c:pt>
                <c:pt idx="32">
                  <c:v>25889.308446310555</c:v>
                </c:pt>
                <c:pt idx="33">
                  <c:v>25912.713040392799</c:v>
                </c:pt>
                <c:pt idx="34">
                  <c:v>25929.187341890778</c:v>
                </c:pt>
                <c:pt idx="35">
                  <c:v>25938.757285436073</c:v>
                </c:pt>
                <c:pt idx="36">
                  <c:v>25946.343888208936</c:v>
                </c:pt>
                <c:pt idx="37">
                  <c:v>25945.998124824695</c:v>
                </c:pt>
                <c:pt idx="38">
                  <c:v>25940.13916682007</c:v>
                </c:pt>
                <c:pt idx="39">
                  <c:v>25924.302508156736</c:v>
                </c:pt>
                <c:pt idx="40">
                  <c:v>25904.285392155201</c:v>
                </c:pt>
                <c:pt idx="41">
                  <c:v>25879.224984114917</c:v>
                </c:pt>
                <c:pt idx="42">
                  <c:v>25856.035809890622</c:v>
                </c:pt>
                <c:pt idx="43">
                  <c:v>25837.758031401809</c:v>
                </c:pt>
                <c:pt idx="44">
                  <c:v>25824.857220941816</c:v>
                </c:pt>
                <c:pt idx="45">
                  <c:v>25816.807050764346</c:v>
                </c:pt>
                <c:pt idx="46">
                  <c:v>25809.138526395029</c:v>
                </c:pt>
                <c:pt idx="47">
                  <c:v>25798.497091012909</c:v>
                </c:pt>
                <c:pt idx="48">
                  <c:v>25784.690629842349</c:v>
                </c:pt>
                <c:pt idx="49">
                  <c:v>25773.620613196636</c:v>
                </c:pt>
                <c:pt idx="50">
                  <c:v>25761.760811420354</c:v>
                </c:pt>
                <c:pt idx="51">
                  <c:v>25751.042963895728</c:v>
                </c:pt>
                <c:pt idx="52">
                  <c:v>25744.553449994011</c:v>
                </c:pt>
              </c:numCache>
            </c:numRef>
          </c:val>
          <c:smooth val="0"/>
          <c:extLst xmlns:c16r2="http://schemas.microsoft.com/office/drawing/2015/06/chart">
            <c:ext xmlns:c16="http://schemas.microsoft.com/office/drawing/2014/chart" uri="{C3380CC4-5D6E-409C-BE32-E72D297353CC}">
              <c16:uniqueId val="{00000001-5007-4757-B975-E0D06DEEB348}"/>
            </c:ext>
          </c:extLst>
        </c:ser>
        <c:ser>
          <c:idx val="1"/>
          <c:order val="1"/>
          <c:tx>
            <c:strRef>
              <c:f>'総括表(地区)'!$B$8</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'総括表(地区)'!$C$8:$BC$8</c:f>
              <c:numCache>
                <c:formatCode>#,##0_ ;[Red]\-#,##0\ </c:formatCode>
                <c:ptCount val="53"/>
                <c:pt idx="0">
                  <c:v>22718.507442968497</c:v>
                </c:pt>
                <c:pt idx="1">
                  <c:v>22748.480700392673</c:v>
                </c:pt>
                <c:pt idx="2">
                  <c:v>22745.117595493393</c:v>
                </c:pt>
                <c:pt idx="3">
                  <c:v>22805.235382267154</c:v>
                </c:pt>
                <c:pt idx="4">
                  <c:v>22440.803404046495</c:v>
                </c:pt>
                <c:pt idx="5">
                  <c:v>22243.117980532836</c:v>
                </c:pt>
                <c:pt idx="6">
                  <c:v>21751.954724199535</c:v>
                </c:pt>
                <c:pt idx="7">
                  <c:v>21457.660379891215</c:v>
                </c:pt>
                <c:pt idx="8">
                  <c:v>21174.683601327139</c:v>
                </c:pt>
                <c:pt idx="9">
                  <c:v>20932.60252014298</c:v>
                </c:pt>
                <c:pt idx="10">
                  <c:v>20650.796243842553</c:v>
                </c:pt>
                <c:pt idx="11">
                  <c:v>20293.000171068281</c:v>
                </c:pt>
                <c:pt idx="12">
                  <c:v>19970.281304974105</c:v>
                </c:pt>
                <c:pt idx="13">
                  <c:v>19639.870126341852</c:v>
                </c:pt>
                <c:pt idx="14">
                  <c:v>19409.654914868672</c:v>
                </c:pt>
                <c:pt idx="15">
                  <c:v>19258.687146235701</c:v>
                </c:pt>
                <c:pt idx="16">
                  <c:v>19070.83251296241</c:v>
                </c:pt>
                <c:pt idx="17">
                  <c:v>19018.101670762855</c:v>
                </c:pt>
                <c:pt idx="18">
                  <c:v>18999.716076197041</c:v>
                </c:pt>
                <c:pt idx="19">
                  <c:v>19055.73393165808</c:v>
                </c:pt>
                <c:pt idx="20">
                  <c:v>19132.390370644203</c:v>
                </c:pt>
                <c:pt idx="21">
                  <c:v>19263.50135086583</c:v>
                </c:pt>
                <c:pt idx="22">
                  <c:v>19265.418143332605</c:v>
                </c:pt>
                <c:pt idx="23">
                  <c:v>19279.357200483311</c:v>
                </c:pt>
                <c:pt idx="24">
                  <c:v>19302.529664252474</c:v>
                </c:pt>
                <c:pt idx="25">
                  <c:v>19331.079812701948</c:v>
                </c:pt>
                <c:pt idx="26">
                  <c:v>19363.63097664421</c:v>
                </c:pt>
                <c:pt idx="27">
                  <c:v>19393.732672140184</c:v>
                </c:pt>
                <c:pt idx="28">
                  <c:v>19423.106761040024</c:v>
                </c:pt>
                <c:pt idx="29">
                  <c:v>19448.252585497725</c:v>
                </c:pt>
                <c:pt idx="30">
                  <c:v>19467.236786127738</c:v>
                </c:pt>
                <c:pt idx="31">
                  <c:v>19480.356339888898</c:v>
                </c:pt>
                <c:pt idx="32">
                  <c:v>19488.479829484681</c:v>
                </c:pt>
                <c:pt idx="33">
                  <c:v>19490.467787200294</c:v>
                </c:pt>
                <c:pt idx="34">
                  <c:v>19487.947387536344</c:v>
                </c:pt>
                <c:pt idx="35">
                  <c:v>19481.090850247452</c:v>
                </c:pt>
                <c:pt idx="36">
                  <c:v>19470.082441045277</c:v>
                </c:pt>
                <c:pt idx="37">
                  <c:v>19449.513250318847</c:v>
                </c:pt>
                <c:pt idx="38">
                  <c:v>19423.75287932442</c:v>
                </c:pt>
                <c:pt idx="39">
                  <c:v>19392.314601217386</c:v>
                </c:pt>
                <c:pt idx="40">
                  <c:v>19357.466496596506</c:v>
                </c:pt>
                <c:pt idx="41">
                  <c:v>19316.453363300985</c:v>
                </c:pt>
                <c:pt idx="42">
                  <c:v>19270.510189299817</c:v>
                </c:pt>
                <c:pt idx="43">
                  <c:v>19218.97726279722</c:v>
                </c:pt>
                <c:pt idx="44">
                  <c:v>19167.836760493316</c:v>
                </c:pt>
                <c:pt idx="45">
                  <c:v>19116.42565726288</c:v>
                </c:pt>
                <c:pt idx="46">
                  <c:v>19060.679618395916</c:v>
                </c:pt>
                <c:pt idx="47">
                  <c:v>19001.156905427717</c:v>
                </c:pt>
                <c:pt idx="48">
                  <c:v>18940.46024356984</c:v>
                </c:pt>
                <c:pt idx="49">
                  <c:v>18879.849475173836</c:v>
                </c:pt>
                <c:pt idx="50">
                  <c:v>18820.006623610112</c:v>
                </c:pt>
                <c:pt idx="51">
                  <c:v>18758.548237009134</c:v>
                </c:pt>
                <c:pt idx="52">
                  <c:v>18699.007326951258</c:v>
                </c:pt>
              </c:numCache>
            </c:numRef>
          </c:val>
          <c:smooth val="0"/>
          <c:extLst xmlns:c16r2="http://schemas.microsoft.com/office/drawing/2015/06/chart">
            <c:ext xmlns:c16="http://schemas.microsoft.com/office/drawing/2014/chart" uri="{C3380CC4-5D6E-409C-BE32-E72D297353CC}">
              <c16:uniqueId val="{00000003-5007-4757-B975-E0D06DEEB348}"/>
            </c:ext>
          </c:extLst>
        </c:ser>
        <c:ser>
          <c:idx val="2"/>
          <c:order val="2"/>
          <c:tx>
            <c:strRef>
              <c:f>'総括表(地区)'!$B$9</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'総括表(地区)'!$C$9:$BC$9</c:f>
              <c:numCache>
                <c:formatCode>#,##0_ ;[Red]\-#,##0\ </c:formatCode>
                <c:ptCount val="53"/>
                <c:pt idx="0">
                  <c:v>30766.479753771058</c:v>
                </c:pt>
                <c:pt idx="1">
                  <c:v>30660.781788111595</c:v>
                </c:pt>
                <c:pt idx="2">
                  <c:v>30316.598598848286</c:v>
                </c:pt>
                <c:pt idx="3">
                  <c:v>29905.465687800126</c:v>
                </c:pt>
                <c:pt idx="4">
                  <c:v>29339.032409313193</c:v>
                </c:pt>
                <c:pt idx="5">
                  <c:v>28568.647690009919</c:v>
                </c:pt>
                <c:pt idx="6">
                  <c:v>27943.311076189701</c:v>
                </c:pt>
                <c:pt idx="7">
                  <c:v>27620.475978232393</c:v>
                </c:pt>
                <c:pt idx="8">
                  <c:v>27352.701895792401</c:v>
                </c:pt>
                <c:pt idx="9">
                  <c:v>27046.575444090289</c:v>
                </c:pt>
                <c:pt idx="10">
                  <c:v>26818.77038353539</c:v>
                </c:pt>
                <c:pt idx="11">
                  <c:v>26632.314555702527</c:v>
                </c:pt>
                <c:pt idx="12">
                  <c:v>26395.428319549661</c:v>
                </c:pt>
                <c:pt idx="13">
                  <c:v>26154.892907292371</c:v>
                </c:pt>
                <c:pt idx="14">
                  <c:v>25918.003365412234</c:v>
                </c:pt>
                <c:pt idx="15">
                  <c:v>25801.143060584109</c:v>
                </c:pt>
                <c:pt idx="16">
                  <c:v>25668.412631946503</c:v>
                </c:pt>
                <c:pt idx="17">
                  <c:v>25723.227094190181</c:v>
                </c:pt>
                <c:pt idx="18">
                  <c:v>25753.3386979514</c:v>
                </c:pt>
                <c:pt idx="19">
                  <c:v>25848.044073074492</c:v>
                </c:pt>
                <c:pt idx="20">
                  <c:v>26051.360759861403</c:v>
                </c:pt>
                <c:pt idx="21">
                  <c:v>26279.263794108392</c:v>
                </c:pt>
                <c:pt idx="22">
                  <c:v>26293.851756983117</c:v>
                </c:pt>
                <c:pt idx="23">
                  <c:v>26306.630725376286</c:v>
                </c:pt>
                <c:pt idx="24">
                  <c:v>26313.309769285341</c:v>
                </c:pt>
                <c:pt idx="25">
                  <c:v>26308.941489700348</c:v>
                </c:pt>
                <c:pt idx="26">
                  <c:v>26292.362532151179</c:v>
                </c:pt>
                <c:pt idx="27">
                  <c:v>26256.308393902087</c:v>
                </c:pt>
                <c:pt idx="28">
                  <c:v>26201.049625502001</c:v>
                </c:pt>
                <c:pt idx="29">
                  <c:v>26122.087610560742</c:v>
                </c:pt>
                <c:pt idx="30">
                  <c:v>26027.899313868293</c:v>
                </c:pt>
                <c:pt idx="31">
                  <c:v>25922.031411342279</c:v>
                </c:pt>
                <c:pt idx="32">
                  <c:v>25812.276520314117</c:v>
                </c:pt>
                <c:pt idx="33">
                  <c:v>25693.89564048361</c:v>
                </c:pt>
                <c:pt idx="34">
                  <c:v>25570.296154465228</c:v>
                </c:pt>
                <c:pt idx="35">
                  <c:v>25440.037117741202</c:v>
                </c:pt>
                <c:pt idx="36">
                  <c:v>25304.981094161267</c:v>
                </c:pt>
                <c:pt idx="37">
                  <c:v>25162.399179427404</c:v>
                </c:pt>
                <c:pt idx="38">
                  <c:v>25010.1801423572</c:v>
                </c:pt>
                <c:pt idx="39">
                  <c:v>24854.734362134146</c:v>
                </c:pt>
                <c:pt idx="40">
                  <c:v>24697.280349935874</c:v>
                </c:pt>
                <c:pt idx="41">
                  <c:v>24539.717731467357</c:v>
                </c:pt>
                <c:pt idx="42">
                  <c:v>24391.255388170452</c:v>
                </c:pt>
                <c:pt idx="43">
                  <c:v>24248.776301703016</c:v>
                </c:pt>
                <c:pt idx="44">
                  <c:v>24118.057897469025</c:v>
                </c:pt>
                <c:pt idx="45">
                  <c:v>23995.892926052431</c:v>
                </c:pt>
                <c:pt idx="46">
                  <c:v>23878.039070276871</c:v>
                </c:pt>
                <c:pt idx="47">
                  <c:v>23760.493387274808</c:v>
                </c:pt>
                <c:pt idx="48">
                  <c:v>23645.237132346872</c:v>
                </c:pt>
                <c:pt idx="49">
                  <c:v>23532.654746089374</c:v>
                </c:pt>
                <c:pt idx="50">
                  <c:v>23424.644191865493</c:v>
                </c:pt>
                <c:pt idx="51">
                  <c:v>23320.992576801229</c:v>
                </c:pt>
                <c:pt idx="52">
                  <c:v>23227.199926638154</c:v>
                </c:pt>
              </c:numCache>
            </c:numRef>
          </c:val>
          <c:smooth val="0"/>
          <c:extLst xmlns:c16r2="http://schemas.microsoft.com/office/drawing/2015/06/chart">
            <c:ext xmlns:c16="http://schemas.microsoft.com/office/drawing/2014/chart" uri="{C3380CC4-5D6E-409C-BE32-E72D297353CC}">
              <c16:uniqueId val="{00000005-5007-4757-B975-E0D06DEEB348}"/>
            </c:ext>
          </c:extLst>
        </c:ser>
        <c:dLbls>
          <c:showLegendKey val="0"/>
          <c:showVal val="0"/>
          <c:showCatName val="0"/>
          <c:showSerName val="0"/>
          <c:showPercent val="0"/>
          <c:showBubbleSize val="0"/>
        </c:dLbls>
        <c:smooth val="0"/>
        <c:axId val="507693512"/>
        <c:axId val="507691944"/>
        <c:extLst xmlns:c16r2="http://schemas.microsoft.com/office/drawing/2015/06/chart"/>
      </c:lineChart>
      <c:catAx>
        <c:axId val="5076935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1944"/>
        <c:crosses val="autoZero"/>
        <c:auto val="1"/>
        <c:lblAlgn val="ctr"/>
        <c:lblOffset val="100"/>
        <c:tickLblSkip val="5"/>
        <c:tickMarkSkip val="1"/>
        <c:noMultiLvlLbl val="0"/>
      </c:catAx>
      <c:valAx>
        <c:axId val="50769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3512"/>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c:f>
          <c:strCache>
            <c:ptCount val="1"/>
            <c:pt idx="0">
              <c:v>：年少人口比率_区全域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総括表!$B$39</c:f>
              <c:strCache>
                <c:ptCount val="1"/>
                <c:pt idx="0">
                  <c:v>基本推計</c:v>
                </c:pt>
              </c:strCache>
            </c:strRef>
          </c:tx>
          <c:spPr>
            <a:ln w="63500" cap="rnd">
              <a:solidFill>
                <a:schemeClr val="accent5"/>
              </a:solidFill>
              <a:round/>
            </a:ln>
            <a:effectLst/>
          </c:spPr>
          <c:marker>
            <c:symbol val="none"/>
          </c:marker>
          <c:dPt>
            <c:idx val="0"/>
            <c:marker>
              <c:symbol val="none"/>
            </c:marker>
            <c:bubble3D val="0"/>
            <c:extLst xmlns:c16r2="http://schemas.microsoft.com/office/drawing/2015/06/chart">
              <c:ext xmlns:c16="http://schemas.microsoft.com/office/drawing/2014/chart" uri="{C3380CC4-5D6E-409C-BE32-E72D297353CC}">
                <c16:uniqueId val="{00000000-0F5F-4DBE-8CBD-CFCC10230D89}"/>
              </c:ext>
            </c:extLst>
          </c:dPt>
          <c:dPt>
            <c:idx val="5"/>
            <c:marker>
              <c:symbol val="none"/>
            </c:marker>
            <c:bubble3D val="0"/>
            <c:extLst xmlns:c16r2="http://schemas.microsoft.com/office/drawing/2015/06/chart">
              <c:ext xmlns:c16="http://schemas.microsoft.com/office/drawing/2014/chart" uri="{C3380CC4-5D6E-409C-BE32-E72D297353CC}">
                <c16:uniqueId val="{00000001-0F5F-4DBE-8CBD-CFCC10230D89}"/>
              </c:ext>
            </c:extLst>
          </c:dPt>
          <c:dPt>
            <c:idx val="10"/>
            <c:marker>
              <c:symbol val="none"/>
            </c:marker>
            <c:bubble3D val="0"/>
            <c:extLst xmlns:c16r2="http://schemas.microsoft.com/office/drawing/2015/06/chart">
              <c:ext xmlns:c16="http://schemas.microsoft.com/office/drawing/2014/chart" uri="{C3380CC4-5D6E-409C-BE32-E72D297353CC}">
                <c16:uniqueId val="{00000002-0F5F-4DBE-8CBD-CFCC10230D89}"/>
              </c:ext>
            </c:extLst>
          </c:dPt>
          <c:dPt>
            <c:idx val="15"/>
            <c:marker>
              <c:symbol val="none"/>
            </c:marker>
            <c:bubble3D val="0"/>
            <c:extLst xmlns:c16r2="http://schemas.microsoft.com/office/drawing/2015/06/chart">
              <c:ext xmlns:c16="http://schemas.microsoft.com/office/drawing/2014/chart" uri="{C3380CC4-5D6E-409C-BE32-E72D297353CC}">
                <c16:uniqueId val="{00000003-0F5F-4DBE-8CBD-CFCC10230D89}"/>
              </c:ext>
            </c:extLst>
          </c:dPt>
          <c:dPt>
            <c:idx val="20"/>
            <c:marker>
              <c:symbol val="none"/>
            </c:marker>
            <c:bubble3D val="0"/>
            <c:extLst xmlns:c16r2="http://schemas.microsoft.com/office/drawing/2015/06/chart">
              <c:ext xmlns:c16="http://schemas.microsoft.com/office/drawing/2014/chart" uri="{C3380CC4-5D6E-409C-BE32-E72D297353CC}">
                <c16:uniqueId val="{00000004-0F5F-4DBE-8CBD-CFCC10230D89}"/>
              </c:ext>
            </c:extLst>
          </c:dPt>
          <c:dPt>
            <c:idx val="25"/>
            <c:marker>
              <c:symbol val="none"/>
            </c:marker>
            <c:bubble3D val="0"/>
            <c:extLst xmlns:c16r2="http://schemas.microsoft.com/office/drawing/2015/06/chart">
              <c:ext xmlns:c16="http://schemas.microsoft.com/office/drawing/2014/chart" uri="{C3380CC4-5D6E-409C-BE32-E72D297353CC}">
                <c16:uniqueId val="{00000005-0F5F-4DBE-8CBD-CFCC10230D89}"/>
              </c:ext>
            </c:extLst>
          </c:dPt>
          <c:dPt>
            <c:idx val="30"/>
            <c:marker>
              <c:symbol val="none"/>
            </c:marker>
            <c:bubble3D val="0"/>
            <c:extLst xmlns:c16r2="http://schemas.microsoft.com/office/drawing/2015/06/chart">
              <c:ext xmlns:c16="http://schemas.microsoft.com/office/drawing/2014/chart" uri="{C3380CC4-5D6E-409C-BE32-E72D297353CC}">
                <c16:uniqueId val="{00000006-0F5F-4DBE-8CBD-CFCC10230D89}"/>
              </c:ext>
            </c:extLst>
          </c:dPt>
          <c:dPt>
            <c:idx val="35"/>
            <c:marker>
              <c:symbol val="none"/>
            </c:marker>
            <c:bubble3D val="0"/>
            <c:extLst xmlns:c16r2="http://schemas.microsoft.com/office/drawing/2015/06/chart">
              <c:ext xmlns:c16="http://schemas.microsoft.com/office/drawing/2014/chart" uri="{C3380CC4-5D6E-409C-BE32-E72D297353CC}">
                <c16:uniqueId val="{00000007-0F5F-4DBE-8CBD-CFCC10230D89}"/>
              </c:ext>
            </c:extLst>
          </c:dPt>
          <c:dPt>
            <c:idx val="40"/>
            <c:marker>
              <c:symbol val="none"/>
            </c:marker>
            <c:bubble3D val="0"/>
            <c:extLst xmlns:c16r2="http://schemas.microsoft.com/office/drawing/2015/06/chart">
              <c:ext xmlns:c16="http://schemas.microsoft.com/office/drawing/2014/chart" uri="{C3380CC4-5D6E-409C-BE32-E72D297353CC}">
                <c16:uniqueId val="{00000008-0F5F-4DBE-8CBD-CFCC10230D89}"/>
              </c:ext>
            </c:extLst>
          </c:dPt>
          <c:dPt>
            <c:idx val="45"/>
            <c:marker>
              <c:symbol val="none"/>
            </c:marker>
            <c:bubble3D val="0"/>
            <c:extLst xmlns:c16r2="http://schemas.microsoft.com/office/drawing/2015/06/chart">
              <c:ext xmlns:c16="http://schemas.microsoft.com/office/drawing/2014/chart" uri="{C3380CC4-5D6E-409C-BE32-E72D297353CC}">
                <c16:uniqueId val="{00000009-0F5F-4DBE-8CBD-CFCC10230D89}"/>
              </c:ext>
            </c:extLst>
          </c:dPt>
          <c:dPt>
            <c:idx val="50"/>
            <c:marker>
              <c:symbol val="none"/>
            </c:marker>
            <c:bubble3D val="0"/>
            <c:extLst xmlns:c16r2="http://schemas.microsoft.com/office/drawing/2015/06/chart">
              <c:ext xmlns:c16="http://schemas.microsoft.com/office/drawing/2014/chart" uri="{C3380CC4-5D6E-409C-BE32-E72D297353CC}">
                <c16:uniqueId val="{0000000A-0F5F-4DBE-8CBD-CFCC10230D89}"/>
              </c:ext>
            </c:extLst>
          </c:dPt>
          <c:dPt>
            <c:idx val="55"/>
            <c:marker>
              <c:symbol val="none"/>
            </c:marker>
            <c:bubble3D val="0"/>
            <c:extLst xmlns:c16r2="http://schemas.microsoft.com/office/drawing/2015/06/chart">
              <c:ext xmlns:c16="http://schemas.microsoft.com/office/drawing/2014/chart" uri="{C3380CC4-5D6E-409C-BE32-E72D297353CC}">
                <c16:uniqueId val="{0000000B-0F5F-4DBE-8CBD-CFCC10230D89}"/>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0B-0F5F-4DBE-8CBD-CFCC10230D8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総括表!$C$39:$BF$39</c:f>
              <c:numCache>
                <c:formatCode>0.0%</c:formatCode>
                <c:ptCount val="56"/>
                <c:pt idx="0">
                  <c:v>0.11072094627568466</c:v>
                </c:pt>
                <c:pt idx="1">
                  <c:v>0.11010453248237914</c:v>
                </c:pt>
                <c:pt idx="2">
                  <c:v>0.10894589873559037</c:v>
                </c:pt>
                <c:pt idx="3">
                  <c:v>0.10861665703475119</c:v>
                </c:pt>
                <c:pt idx="4">
                  <c:v>0.10734688892456869</c:v>
                </c:pt>
                <c:pt idx="5">
                  <c:v>0.10559357517932526</c:v>
                </c:pt>
                <c:pt idx="6">
                  <c:v>0.10287418522042326</c:v>
                </c:pt>
                <c:pt idx="7">
                  <c:v>0.10182322479474948</c:v>
                </c:pt>
                <c:pt idx="8">
                  <c:v>0.1009113473376255</c:v>
                </c:pt>
                <c:pt idx="9">
                  <c:v>9.992612769841322E-2</c:v>
                </c:pt>
                <c:pt idx="10">
                  <c:v>9.906928578811415E-2</c:v>
                </c:pt>
                <c:pt idx="11">
                  <c:v>9.8097080924672689E-2</c:v>
                </c:pt>
                <c:pt idx="12">
                  <c:v>9.7102772870044096E-2</c:v>
                </c:pt>
                <c:pt idx="13">
                  <c:v>9.6012600384917199E-2</c:v>
                </c:pt>
                <c:pt idx="14">
                  <c:v>9.5187684619995355E-2</c:v>
                </c:pt>
                <c:pt idx="15">
                  <c:v>9.463495340132301E-2</c:v>
                </c:pt>
                <c:pt idx="16">
                  <c:v>9.4073830674892056E-2</c:v>
                </c:pt>
                <c:pt idx="17">
                  <c:v>9.4194871630564642E-2</c:v>
                </c:pt>
                <c:pt idx="18">
                  <c:v>9.4272952869146553E-2</c:v>
                </c:pt>
                <c:pt idx="19">
                  <c:v>9.4657193508129275E-2</c:v>
                </c:pt>
                <c:pt idx="20">
                  <c:v>9.5183811791934039E-2</c:v>
                </c:pt>
                <c:pt idx="21">
                  <c:v>9.6083637847484735E-2</c:v>
                </c:pt>
                <c:pt idx="22">
                  <c:v>9.6205395149841874E-2</c:v>
                </c:pt>
                <c:pt idx="23">
                  <c:v>9.6324940123477823E-2</c:v>
                </c:pt>
                <c:pt idx="24">
                  <c:v>9.6477741328170941E-2</c:v>
                </c:pt>
                <c:pt idx="25">
                  <c:v>9.6673878518117956E-2</c:v>
                </c:pt>
                <c:pt idx="26">
                  <c:v>9.6876819834211786E-2</c:v>
                </c:pt>
                <c:pt idx="27">
                  <c:v>9.7068603910690915E-2</c:v>
                </c:pt>
                <c:pt idx="28">
                  <c:v>9.7210123737342766E-2</c:v>
                </c:pt>
                <c:pt idx="29">
                  <c:v>9.730780243010817E-2</c:v>
                </c:pt>
                <c:pt idx="30">
                  <c:v>9.7334615168562469E-2</c:v>
                </c:pt>
                <c:pt idx="31">
                  <c:v>9.731838685640018E-2</c:v>
                </c:pt>
                <c:pt idx="32">
                  <c:v>9.7282611653903742E-2</c:v>
                </c:pt>
                <c:pt idx="33">
                  <c:v>9.7217451243547179E-2</c:v>
                </c:pt>
                <c:pt idx="34">
                  <c:v>9.713498659896358E-2</c:v>
                </c:pt>
                <c:pt idx="35">
                  <c:v>9.7034539822009366E-2</c:v>
                </c:pt>
                <c:pt idx="36">
                  <c:v>9.6929494759018436E-2</c:v>
                </c:pt>
                <c:pt idx="37">
                  <c:v>9.6801849742572346E-2</c:v>
                </c:pt>
                <c:pt idx="38">
                  <c:v>9.6658779306977943E-2</c:v>
                </c:pt>
                <c:pt idx="39">
                  <c:v>9.650214977810552E-2</c:v>
                </c:pt>
                <c:pt idx="40">
                  <c:v>9.6345583893461026E-2</c:v>
                </c:pt>
                <c:pt idx="41">
                  <c:v>9.6184121712373949E-2</c:v>
                </c:pt>
                <c:pt idx="42">
                  <c:v>9.6040105788154556E-2</c:v>
                </c:pt>
                <c:pt idx="43">
                  <c:v>9.5911687113139507E-2</c:v>
                </c:pt>
                <c:pt idx="44">
                  <c:v>9.5810985756120071E-2</c:v>
                </c:pt>
                <c:pt idx="45">
                  <c:v>9.5734175151397566E-2</c:v>
                </c:pt>
                <c:pt idx="46">
                  <c:v>9.5660593859294984E-2</c:v>
                </c:pt>
                <c:pt idx="47">
                  <c:v>9.5580462168065997E-2</c:v>
                </c:pt>
                <c:pt idx="48">
                  <c:v>9.5498094117449486E-2</c:v>
                </c:pt>
                <c:pt idx="49">
                  <c:v>9.5422857666720304E-2</c:v>
                </c:pt>
                <c:pt idx="50">
                  <c:v>9.5352006628265373E-2</c:v>
                </c:pt>
                <c:pt idx="51">
                  <c:v>9.5284327006236125E-2</c:v>
                </c:pt>
                <c:pt idx="52">
                  <c:v>9.5234228774636165E-2</c:v>
                </c:pt>
              </c:numCache>
            </c:numRef>
          </c:val>
          <c:smooth val="0"/>
          <c:extLst xmlns:c16r2="http://schemas.microsoft.com/office/drawing/2015/06/chart">
            <c:ext xmlns:c16="http://schemas.microsoft.com/office/drawing/2014/chart" uri="{C3380CC4-5D6E-409C-BE32-E72D297353CC}">
              <c16:uniqueId val="{0000000C-0F5F-4DBE-8CBD-CFCC10230D89}"/>
            </c:ext>
          </c:extLst>
        </c:ser>
        <c:dLbls>
          <c:showLegendKey val="0"/>
          <c:showVal val="0"/>
          <c:showCatName val="0"/>
          <c:showSerName val="0"/>
          <c:showPercent val="0"/>
          <c:showBubbleSize val="0"/>
        </c:dLbls>
        <c:smooth val="0"/>
        <c:axId val="507687240"/>
        <c:axId val="507688024"/>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総括表!$B$40</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総括表!$C$40:$BF$40</c15:sqref>
                        </c15:formulaRef>
                      </c:ext>
                    </c:extLst>
                    <c:numCache>
                      <c:formatCode>0.0%</c:formatCode>
                      <c:ptCount val="56"/>
                      <c:pt idx="0">
                        <c:v>0.11166802657652407</c:v>
                      </c:pt>
                      <c:pt idx="1">
                        <c:v>0.11121783924326811</c:v>
                      </c:pt>
                      <c:pt idx="2">
                        <c:v>0.11072094627568464</c:v>
                      </c:pt>
                      <c:pt idx="3">
                        <c:v>0.11010453248237917</c:v>
                      </c:pt>
                      <c:pt idx="4">
                        <c:v>0.10894589873559041</c:v>
                      </c:pt>
                      <c:pt idx="5">
                        <c:v>0.10861665703475122</c:v>
                      </c:pt>
                      <c:pt idx="6">
                        <c:v>0.10734688892456871</c:v>
                      </c:pt>
                      <c:pt idx="7">
                        <c:v>0.10606151930432296</c:v>
                      </c:pt>
                      <c:pt idx="8">
                        <c:v>0.10462465581229989</c:v>
                      </c:pt>
                      <c:pt idx="9">
                        <c:v>0.10295263565067378</c:v>
                      </c:pt>
                      <c:pt idx="10">
                        <c:v>0.10141438400086096</c:v>
                      </c:pt>
                      <c:pt idx="11">
                        <c:v>9.9896699026609262E-2</c:v>
                      </c:pt>
                      <c:pt idx="12">
                        <c:v>9.8540903774534672E-2</c:v>
                      </c:pt>
                      <c:pt idx="13">
                        <c:v>9.7102489440351686E-2</c:v>
                      </c:pt>
                      <c:pt idx="14">
                        <c:v>9.5705502448122537E-2</c:v>
                      </c:pt>
                      <c:pt idx="15">
                        <c:v>9.4233761275035119E-2</c:v>
                      </c:pt>
                      <c:pt idx="16">
                        <c:v>9.3084875729285962E-2</c:v>
                      </c:pt>
                      <c:pt idx="17">
                        <c:v>9.2292118304447349E-2</c:v>
                      </c:pt>
                      <c:pt idx="18">
                        <c:v>9.1524277296527123E-2</c:v>
                      </c:pt>
                      <c:pt idx="19">
                        <c:v>9.1443097772439849E-2</c:v>
                      </c:pt>
                      <c:pt idx="20">
                        <c:v>9.1488854002763326E-2</c:v>
                      </c:pt>
                      <c:pt idx="21">
                        <c:v>9.1915914633261292E-2</c:v>
                      </c:pt>
                      <c:pt idx="22">
                        <c:v>9.2510015729118225E-2</c:v>
                      </c:pt>
                      <c:pt idx="23">
                        <c:v>9.3231385156411703E-2</c:v>
                      </c:pt>
                      <c:pt idx="24">
                        <c:v>9.4037027755175182E-2</c:v>
                      </c:pt>
                      <c:pt idx="25">
                        <c:v>9.4900789847156275E-2</c:v>
                      </c:pt>
                      <c:pt idx="26">
                        <c:v>9.5772136191370524E-2</c:v>
                      </c:pt>
                      <c:pt idx="27">
                        <c:v>9.6634359703390862E-2</c:v>
                      </c:pt>
                      <c:pt idx="28">
                        <c:v>9.7454388285328444E-2</c:v>
                      </c:pt>
                      <c:pt idx="29">
                        <c:v>9.8225780233015314E-2</c:v>
                      </c:pt>
                      <c:pt idx="30">
                        <c:v>9.8919929888024297E-2</c:v>
                      </c:pt>
                      <c:pt idx="31">
                        <c:v>9.9510709292084665E-2</c:v>
                      </c:pt>
                      <c:pt idx="32">
                        <c:v>9.9972598977996527E-2</c:v>
                      </c:pt>
                      <c:pt idx="33">
                        <c:v>0.10028256284397477</c:v>
                      </c:pt>
                      <c:pt idx="34">
                        <c:v>0.10042563486256455</c:v>
                      </c:pt>
                      <c:pt idx="35">
                        <c:v>0.10038853251812238</c:v>
                      </c:pt>
                      <c:pt idx="36">
                        <c:v>0.10017597184265606</c:v>
                      </c:pt>
                      <c:pt idx="37">
                        <c:v>9.9799654143960664E-2</c:v>
                      </c:pt>
                      <c:pt idx="38">
                        <c:v>9.927490018782105E-2</c:v>
                      </c:pt>
                      <c:pt idx="39">
                        <c:v>9.8625076776824222E-2</c:v>
                      </c:pt>
                      <c:pt idx="40">
                        <c:v>9.7879964379930642E-2</c:v>
                      </c:pt>
                      <c:pt idx="41">
                        <c:v>9.7058892516711195E-2</c:v>
                      </c:pt>
                      <c:pt idx="42">
                        <c:v>9.6193410729009346E-2</c:v>
                      </c:pt>
                      <c:pt idx="43">
                        <c:v>9.5313339972546346E-2</c:v>
                      </c:pt>
                      <c:pt idx="44">
                        <c:v>9.444585974230317E-2</c:v>
                      </c:pt>
                      <c:pt idx="45">
                        <c:v>9.3622793754820452E-2</c:v>
                      </c:pt>
                      <c:pt idx="46">
                        <c:v>9.2876796144136034E-2</c:v>
                      </c:pt>
                      <c:pt idx="47">
                        <c:v>9.2230324589541945E-2</c:v>
                      </c:pt>
                      <c:pt idx="48">
                        <c:v>9.1709783653045912E-2</c:v>
                      </c:pt>
                      <c:pt idx="49">
                        <c:v>9.1331483193558091E-2</c:v>
                      </c:pt>
                      <c:pt idx="50">
                        <c:v>9.1108552253398631E-2</c:v>
                      </c:pt>
                      <c:pt idx="51">
                        <c:v>9.1046327803434052E-2</c:v>
                      </c:pt>
                      <c:pt idx="52">
                        <c:v>9.1140573864478491E-2</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D-0F5F-4DBE-8CBD-CFCC10230D89}"/>
                  </c:ext>
                </c:extLst>
              </c15:ser>
            </c15:filteredLineSeries>
          </c:ext>
        </c:extLst>
      </c:lineChart>
      <c:catAx>
        <c:axId val="507687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8024"/>
        <c:crosses val="autoZero"/>
        <c:auto val="1"/>
        <c:lblAlgn val="ctr"/>
        <c:lblOffset val="100"/>
        <c:tickLblSkip val="5"/>
        <c:noMultiLvlLbl val="0"/>
      </c:catAx>
      <c:valAx>
        <c:axId val="507688024"/>
        <c:scaling>
          <c:orientation val="minMax"/>
          <c:max val="0.13"/>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724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'総括表(地区)'!$A$36</c:f>
          <c:strCache>
            <c:ptCount val="1"/>
            <c:pt idx="0">
              <c:v>：年少人口比率_地区別(基本推計)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'総括表(地区)'!$B$36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'総括表(地区)'!$C$36:$BC$36</c:f>
              <c:numCache>
                <c:formatCode>0.0%</c:formatCode>
                <c:ptCount val="53"/>
                <c:pt idx="0">
                  <c:v>0.11025422116006604</c:v>
                </c:pt>
                <c:pt idx="1">
                  <c:v>0.11034295985493973</c:v>
                </c:pt>
                <c:pt idx="2">
                  <c:v>0.10959453864778039</c:v>
                </c:pt>
                <c:pt idx="3">
                  <c:v>0.10987512596903391</c:v>
                </c:pt>
                <c:pt idx="4">
                  <c:v>0.1087230514406015</c:v>
                </c:pt>
                <c:pt idx="5">
                  <c:v>0.10728237276419555</c:v>
                </c:pt>
                <c:pt idx="6">
                  <c:v>0.10496737861705169</c:v>
                </c:pt>
                <c:pt idx="7">
                  <c:v>0.10426052257579717</c:v>
                </c:pt>
                <c:pt idx="8">
                  <c:v>0.10378386543234201</c:v>
                </c:pt>
                <c:pt idx="9">
                  <c:v>0.1030455915154548</c:v>
                </c:pt>
                <c:pt idx="10">
                  <c:v>0.10248648693169853</c:v>
                </c:pt>
                <c:pt idx="11">
                  <c:v>0.10168315211830045</c:v>
                </c:pt>
                <c:pt idx="12">
                  <c:v>0.10085238635190036</c:v>
                </c:pt>
                <c:pt idx="13">
                  <c:v>9.9865593044752815E-2</c:v>
                </c:pt>
                <c:pt idx="14">
                  <c:v>9.9227465068002091E-2</c:v>
                </c:pt>
                <c:pt idx="15">
                  <c:v>9.8577254095434413E-2</c:v>
                </c:pt>
                <c:pt idx="16">
                  <c:v>9.8094157604936727E-2</c:v>
                </c:pt>
                <c:pt idx="17">
                  <c:v>9.8315350917179092E-2</c:v>
                </c:pt>
                <c:pt idx="18">
                  <c:v>9.843324449808491E-2</c:v>
                </c:pt>
                <c:pt idx="19">
                  <c:v>9.8869791056519621E-2</c:v>
                </c:pt>
                <c:pt idx="20">
                  <c:v>9.9189500112600582E-2</c:v>
                </c:pt>
                <c:pt idx="21">
                  <c:v>0.10026726802637353</c:v>
                </c:pt>
                <c:pt idx="22">
                  <c:v>0.10040010285993808</c:v>
                </c:pt>
                <c:pt idx="23">
                  <c:v>0.1005284476504206</c:v>
                </c:pt>
                <c:pt idx="24">
                  <c:v>0.10069751119822633</c:v>
                </c:pt>
                <c:pt idx="25">
                  <c:v>0.10091906852276548</c:v>
                </c:pt>
                <c:pt idx="26">
                  <c:v>0.10115485494418845</c:v>
                </c:pt>
                <c:pt idx="27">
                  <c:v>0.10139127984744403</c:v>
                </c:pt>
                <c:pt idx="28">
                  <c:v>0.10157176554668927</c:v>
                </c:pt>
                <c:pt idx="29">
                  <c:v>0.10172564516034627</c:v>
                </c:pt>
                <c:pt idx="30">
                  <c:v>0.10180176650311548</c:v>
                </c:pt>
                <c:pt idx="31">
                  <c:v>0.10183076932749859</c:v>
                </c:pt>
                <c:pt idx="32">
                  <c:v>0.10183695876961042</c:v>
                </c:pt>
                <c:pt idx="33">
                  <c:v>0.10180924021073869</c:v>
                </c:pt>
                <c:pt idx="34">
                  <c:v>0.10175737504731763</c:v>
                </c:pt>
                <c:pt idx="35">
                  <c:v>0.10168008350123807</c:v>
                </c:pt>
                <c:pt idx="36">
                  <c:v>0.1016014548530025</c:v>
                </c:pt>
                <c:pt idx="37">
                  <c:v>0.10150083162461843</c:v>
                </c:pt>
                <c:pt idx="38">
                  <c:v>0.10138689984102671</c:v>
                </c:pt>
                <c:pt idx="39">
                  <c:v>0.10124635207574176</c:v>
                </c:pt>
                <c:pt idx="40">
                  <c:v>0.10109773837781499</c:v>
                </c:pt>
                <c:pt idx="41">
                  <c:v>0.10094103658325804</c:v>
                </c:pt>
                <c:pt idx="42">
                  <c:v>0.10079771053060939</c:v>
                </c:pt>
                <c:pt idx="43">
                  <c:v>0.10068133913922384</c:v>
                </c:pt>
                <c:pt idx="44">
                  <c:v>0.10058700348060415</c:v>
                </c:pt>
                <c:pt idx="45">
                  <c:v>0.10051531153199339</c:v>
                </c:pt>
                <c:pt idx="46">
                  <c:v>0.10044677722971654</c:v>
                </c:pt>
                <c:pt idx="47">
                  <c:v>0.10036793307523904</c:v>
                </c:pt>
                <c:pt idx="48">
                  <c:v>0.10027671617355068</c:v>
                </c:pt>
                <c:pt idx="49">
                  <c:v>0.10019482544188613</c:v>
                </c:pt>
                <c:pt idx="50">
                  <c:v>0.1001073652994518</c:v>
                </c:pt>
                <c:pt idx="51">
                  <c:v>0.10002151602031059</c:v>
                </c:pt>
                <c:pt idx="52">
                  <c:v>9.9949240458729618E-2</c:v>
                </c:pt>
              </c:numCache>
            </c:numRef>
          </c:val>
          <c:smooth val="0"/>
          <c:extLst xmlns:c16r2="http://schemas.microsoft.com/office/drawing/2015/06/chart">
            <c:ext xmlns:c16="http://schemas.microsoft.com/office/drawing/2014/chart" uri="{C3380CC4-5D6E-409C-BE32-E72D297353CC}">
              <c16:uniqueId val="{00000001-B9CD-47FF-8917-6F1B2AEF573F}"/>
            </c:ext>
          </c:extLst>
        </c:ser>
        <c:ser>
          <c:idx val="1"/>
          <c:order val="1"/>
          <c:tx>
            <c:strRef>
              <c:f>'総括表(地区)'!$B$37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'総括表(地区)'!$C$37:$BC$37</c:f>
              <c:numCache>
                <c:formatCode>0.0%</c:formatCode>
                <c:ptCount val="53"/>
                <c:pt idx="0">
                  <c:v>0.12105561593738204</c:v>
                </c:pt>
                <c:pt idx="1">
                  <c:v>0.12034768626247958</c:v>
                </c:pt>
                <c:pt idx="2">
                  <c:v>0.11938942216497332</c:v>
                </c:pt>
                <c:pt idx="3">
                  <c:v>0.11956690740026399</c:v>
                </c:pt>
                <c:pt idx="4">
                  <c:v>0.1185424836193596</c:v>
                </c:pt>
                <c:pt idx="5">
                  <c:v>0.11765919575837143</c:v>
                </c:pt>
                <c:pt idx="6">
                  <c:v>0.11479755080561924</c:v>
                </c:pt>
                <c:pt idx="7">
                  <c:v>0.11336441302881736</c:v>
                </c:pt>
                <c:pt idx="8">
                  <c:v>0.11193862940450401</c:v>
                </c:pt>
                <c:pt idx="9">
                  <c:v>0.11074386177441528</c:v>
                </c:pt>
                <c:pt idx="10">
                  <c:v>0.10935200847122956</c:v>
                </c:pt>
                <c:pt idx="11">
                  <c:v>0.10757570573078139</c:v>
                </c:pt>
                <c:pt idx="12">
                  <c:v>0.10598023873778892</c:v>
                </c:pt>
                <c:pt idx="13">
                  <c:v>0.10428976565957139</c:v>
                </c:pt>
                <c:pt idx="14">
                  <c:v>0.10312835709725543</c:v>
                </c:pt>
                <c:pt idx="15">
                  <c:v>0.10237699019964713</c:v>
                </c:pt>
                <c:pt idx="16">
                  <c:v>0.10143780263137575</c:v>
                </c:pt>
                <c:pt idx="17">
                  <c:v>0.10122050895763188</c:v>
                </c:pt>
                <c:pt idx="18">
                  <c:v>0.10114290932846308</c:v>
                </c:pt>
                <c:pt idx="19">
                  <c:v>0.10146817114911687</c:v>
                </c:pt>
                <c:pt idx="20">
                  <c:v>0.10192319184771573</c:v>
                </c:pt>
                <c:pt idx="21">
                  <c:v>0.10267876730336264</c:v>
                </c:pt>
                <c:pt idx="22">
                  <c:v>0.10277250740303336</c:v>
                </c:pt>
                <c:pt idx="23">
                  <c:v>0.10289878555867817</c:v>
                </c:pt>
                <c:pt idx="24">
                  <c:v>0.10310310619817173</c:v>
                </c:pt>
                <c:pt idx="25">
                  <c:v>0.10337976594298955</c:v>
                </c:pt>
                <c:pt idx="26">
                  <c:v>0.10371009869164238</c:v>
                </c:pt>
                <c:pt idx="27">
                  <c:v>0.10405827773798042</c:v>
                </c:pt>
                <c:pt idx="28">
                  <c:v>0.10439250813691821</c:v>
                </c:pt>
                <c:pt idx="29">
                  <c:v>0.10471507325210519</c:v>
                </c:pt>
                <c:pt idx="30">
                  <c:v>0.10500259032655739</c:v>
                </c:pt>
                <c:pt idx="31">
                  <c:v>0.10526661235107217</c:v>
                </c:pt>
                <c:pt idx="32">
                  <c:v>0.10551544074546457</c:v>
                </c:pt>
                <c:pt idx="33">
                  <c:v>0.10574324240919872</c:v>
                </c:pt>
                <c:pt idx="34">
                  <c:v>0.10595941409289125</c:v>
                </c:pt>
                <c:pt idx="35">
                  <c:v>0.10616588428955245</c:v>
                </c:pt>
                <c:pt idx="36">
                  <c:v>0.10636600184487897</c:v>
                </c:pt>
                <c:pt idx="37">
                  <c:v>0.10653161261260524</c:v>
                </c:pt>
                <c:pt idx="38">
                  <c:v>0.10668394038759095</c:v>
                </c:pt>
                <c:pt idx="39">
                  <c:v>0.10682005460946467</c:v>
                </c:pt>
                <c:pt idx="40">
                  <c:v>0.10695409104136171</c:v>
                </c:pt>
                <c:pt idx="41">
                  <c:v>0.10706511260801989</c:v>
                </c:pt>
                <c:pt idx="42">
                  <c:v>0.10716282299557917</c:v>
                </c:pt>
                <c:pt idx="43">
                  <c:v>0.10723530171647978</c:v>
                </c:pt>
                <c:pt idx="44">
                  <c:v>0.10731432175453685</c:v>
                </c:pt>
                <c:pt idx="45">
                  <c:v>0.10739812921393453</c:v>
                </c:pt>
                <c:pt idx="46">
                  <c:v>0.10745646008913505</c:v>
                </c:pt>
                <c:pt idx="47">
                  <c:v>0.10749297200907722</c:v>
                </c:pt>
                <c:pt idx="48">
                  <c:v>0.10751941393565272</c:v>
                </c:pt>
                <c:pt idx="49">
                  <c:v>0.10753656729225297</c:v>
                </c:pt>
                <c:pt idx="50">
                  <c:v>0.10754667190249133</c:v>
                </c:pt>
                <c:pt idx="51">
                  <c:v>0.10753749791063912</c:v>
                </c:pt>
                <c:pt idx="52">
                  <c:v>0.10752370998465921</c:v>
                </c:pt>
              </c:numCache>
            </c:numRef>
          </c:val>
          <c:smooth val="0"/>
          <c:extLst xmlns:c16r2="http://schemas.microsoft.com/office/drawing/2015/06/chart">
            <c:ext xmlns:c16="http://schemas.microsoft.com/office/drawing/2014/chart" uri="{C3380CC4-5D6E-409C-BE32-E72D297353CC}">
              <c16:uniqueId val="{00000003-B9CD-47FF-8917-6F1B2AEF573F}"/>
            </c:ext>
          </c:extLst>
        </c:ser>
        <c:ser>
          <c:idx val="2"/>
          <c:order val="2"/>
          <c:tx>
            <c:strRef>
              <c:f>'総括表(地区)'!$B$38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'総括表(地区)'!$C$38:$BC$38</c:f>
              <c:numCache>
                <c:formatCode>0.0%</c:formatCode>
                <c:ptCount val="53"/>
                <c:pt idx="0">
                  <c:v>0.1045149359446523</c:v>
                </c:pt>
                <c:pt idx="1">
                  <c:v>0.10338010536042722</c:v>
                </c:pt>
                <c:pt idx="2">
                  <c:v>0.10173389373403359</c:v>
                </c:pt>
                <c:pt idx="3">
                  <c:v>0.10055502174752226</c:v>
                </c:pt>
                <c:pt idx="4">
                  <c:v>9.9060790382997657E-2</c:v>
                </c:pt>
                <c:pt idx="5">
                  <c:v>9.6500704924268252E-2</c:v>
                </c:pt>
                <c:pt idx="6">
                  <c:v>9.3586096630059568E-2</c:v>
                </c:pt>
                <c:pt idx="7">
                  <c:v>9.2501002141781447E-2</c:v>
                </c:pt>
                <c:pt idx="8">
                  <c:v>9.1562243636884227E-2</c:v>
                </c:pt>
                <c:pt idx="9">
                  <c:v>9.0511602428460375E-2</c:v>
                </c:pt>
                <c:pt idx="10">
                  <c:v>8.9751004978206539E-2</c:v>
                </c:pt>
                <c:pt idx="11">
                  <c:v>8.9150057409302944E-2</c:v>
                </c:pt>
                <c:pt idx="12">
                  <c:v>8.8400018002891934E-2</c:v>
                </c:pt>
                <c:pt idx="13">
                  <c:v>8.760208072290275E-2</c:v>
                </c:pt>
                <c:pt idx="14">
                  <c:v>8.6831574379704596E-2</c:v>
                </c:pt>
                <c:pt idx="15">
                  <c:v>8.647949966570162E-2</c:v>
                </c:pt>
                <c:pt idx="16">
                  <c:v>8.6085837303522206E-2</c:v>
                </c:pt>
                <c:pt idx="17">
                  <c:v>8.6329363216383459E-2</c:v>
                </c:pt>
                <c:pt idx="18">
                  <c:v>8.6463754088505082E-2</c:v>
                </c:pt>
                <c:pt idx="19">
                  <c:v>8.6831085541186501E-2</c:v>
                </c:pt>
                <c:pt idx="20">
                  <c:v>8.7566701099379515E-2</c:v>
                </c:pt>
                <c:pt idx="21">
                  <c:v>8.8397622231435311E-2</c:v>
                </c:pt>
                <c:pt idx="22">
                  <c:v>8.8518119631207745E-2</c:v>
                </c:pt>
                <c:pt idx="23">
                  <c:v>8.8615229244035004E-2</c:v>
                </c:pt>
                <c:pt idx="24">
                  <c:v>8.8711248594721084E-2</c:v>
                </c:pt>
                <c:pt idx="25">
                  <c:v>8.8823367424070418E-2</c:v>
                </c:pt>
                <c:pt idx="26">
                  <c:v>8.890705474712203E-2</c:v>
                </c:pt>
                <c:pt idx="27">
                  <c:v>8.8951293070103937E-2</c:v>
                </c:pt>
                <c:pt idx="28">
                  <c:v>8.8926410260184718E-2</c:v>
                </c:pt>
                <c:pt idx="29">
                  <c:v>8.8823641478139606E-2</c:v>
                </c:pt>
                <c:pt idx="30">
                  <c:v>8.8634835121718283E-2</c:v>
                </c:pt>
                <c:pt idx="31">
                  <c:v>8.8395314624213503E-2</c:v>
                </c:pt>
                <c:pt idx="32">
                  <c:v>8.8137082256481272E-2</c:v>
                </c:pt>
                <c:pt idx="33">
                  <c:v>8.7848658711188729E-2</c:v>
                </c:pt>
                <c:pt idx="34">
                  <c:v>8.7545715104126412E-2</c:v>
                </c:pt>
                <c:pt idx="35">
                  <c:v>8.7226208483234674E-2</c:v>
                </c:pt>
                <c:pt idx="36">
                  <c:v>8.6900384285611143E-2</c:v>
                </c:pt>
                <c:pt idx="37">
                  <c:v>8.6559074741555636E-2</c:v>
                </c:pt>
                <c:pt idx="38">
                  <c:v>8.6198638832487615E-2</c:v>
                </c:pt>
                <c:pt idx="39">
                  <c:v>8.5837858359116045E-2</c:v>
                </c:pt>
                <c:pt idx="40">
                  <c:v>8.5485133700048399E-2</c:v>
                </c:pt>
                <c:pt idx="41">
                  <c:v>8.5141605163996062E-2</c:v>
                </c:pt>
                <c:pt idx="42">
                  <c:v>8.4838363317723819E-2</c:v>
                </c:pt>
                <c:pt idx="43">
                  <c:v>8.456547037460313E-2</c:v>
                </c:pt>
                <c:pt idx="44">
                  <c:v>8.4338186130677423E-2</c:v>
                </c:pt>
                <c:pt idx="45">
                  <c:v>8.4147394164058725E-2</c:v>
                </c:pt>
                <c:pt idx="46">
                  <c:v>8.3976940844472714E-2</c:v>
                </c:pt>
                <c:pt idx="47">
                  <c:v>8.3812090110226306E-2</c:v>
                </c:pt>
                <c:pt idx="48">
                  <c:v>8.3658289544089853E-2</c:v>
                </c:pt>
                <c:pt idx="49">
                  <c:v>8.3518369932890468E-2</c:v>
                </c:pt>
                <c:pt idx="50">
                  <c:v>8.3397604513152868E-2</c:v>
                </c:pt>
                <c:pt idx="51">
                  <c:v>8.3294242132123525E-2</c:v>
                </c:pt>
                <c:pt idx="52">
                  <c:v>8.3224867871798697E-2</c:v>
                </c:pt>
              </c:numCache>
            </c:numRef>
          </c:val>
          <c:smooth val="0"/>
          <c:extLst xmlns:c16r2="http://schemas.microsoft.com/office/drawing/2015/06/chart">
            <c:ext xmlns:c16="http://schemas.microsoft.com/office/drawing/2014/chart" uri="{C3380CC4-5D6E-409C-BE32-E72D297353CC}">
              <c16:uniqueId val="{00000005-B9CD-47FF-8917-6F1B2AEF573F}"/>
            </c:ext>
          </c:extLst>
        </c:ser>
        <c:ser>
          <c:idx val="3"/>
          <c:order val="3"/>
          <c:tx>
            <c:strRef>
              <c:f>'総括表(地区)'!$B$39</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'総括表(地区)'!$C$39:$BC$39</c:f>
              <c:numCache>
                <c:formatCode>0.0%</c:formatCode>
                <c:ptCount val="53"/>
                <c:pt idx="0">
                  <c:v>0.11072094627568466</c:v>
                </c:pt>
                <c:pt idx="1">
                  <c:v>0.11010453248237914</c:v>
                </c:pt>
                <c:pt idx="2">
                  <c:v>0.10894589873559037</c:v>
                </c:pt>
                <c:pt idx="3">
                  <c:v>0.10861665703475119</c:v>
                </c:pt>
                <c:pt idx="4">
                  <c:v>0.10734688892456869</c:v>
                </c:pt>
                <c:pt idx="5">
                  <c:v>0.10559357517932526</c:v>
                </c:pt>
                <c:pt idx="6">
                  <c:v>0.10287418522042326</c:v>
                </c:pt>
                <c:pt idx="7">
                  <c:v>0.10182322479474948</c:v>
                </c:pt>
                <c:pt idx="8">
                  <c:v>0.1009113473376255</c:v>
                </c:pt>
                <c:pt idx="9">
                  <c:v>9.992612769841322E-2</c:v>
                </c:pt>
                <c:pt idx="10">
                  <c:v>9.906928578811415E-2</c:v>
                </c:pt>
                <c:pt idx="11">
                  <c:v>9.8097080924672689E-2</c:v>
                </c:pt>
                <c:pt idx="12">
                  <c:v>9.7102772870044096E-2</c:v>
                </c:pt>
                <c:pt idx="13">
                  <c:v>9.6012600384917199E-2</c:v>
                </c:pt>
                <c:pt idx="14">
                  <c:v>9.5187684619995355E-2</c:v>
                </c:pt>
                <c:pt idx="15">
                  <c:v>9.463495340132301E-2</c:v>
                </c:pt>
                <c:pt idx="16">
                  <c:v>9.4073830674892056E-2</c:v>
                </c:pt>
                <c:pt idx="17">
                  <c:v>9.4194871630564642E-2</c:v>
                </c:pt>
                <c:pt idx="18">
                  <c:v>9.4272952869146553E-2</c:v>
                </c:pt>
                <c:pt idx="19">
                  <c:v>9.4657193508129275E-2</c:v>
                </c:pt>
                <c:pt idx="20">
                  <c:v>9.5183811791934039E-2</c:v>
                </c:pt>
                <c:pt idx="21">
                  <c:v>9.6083637847484735E-2</c:v>
                </c:pt>
                <c:pt idx="22">
                  <c:v>9.6205395149841874E-2</c:v>
                </c:pt>
                <c:pt idx="23">
                  <c:v>9.6324940123477823E-2</c:v>
                </c:pt>
                <c:pt idx="24">
                  <c:v>9.6477741328170941E-2</c:v>
                </c:pt>
                <c:pt idx="25">
                  <c:v>9.6673878518117956E-2</c:v>
                </c:pt>
                <c:pt idx="26">
                  <c:v>9.6876819834211786E-2</c:v>
                </c:pt>
                <c:pt idx="27">
                  <c:v>9.7068603910690915E-2</c:v>
                </c:pt>
                <c:pt idx="28">
                  <c:v>9.7210123737342766E-2</c:v>
                </c:pt>
                <c:pt idx="29">
                  <c:v>9.730780243010817E-2</c:v>
                </c:pt>
                <c:pt idx="30">
                  <c:v>9.7334615168562469E-2</c:v>
                </c:pt>
                <c:pt idx="31">
                  <c:v>9.731838685640018E-2</c:v>
                </c:pt>
                <c:pt idx="32">
                  <c:v>9.7282611653903742E-2</c:v>
                </c:pt>
                <c:pt idx="33">
                  <c:v>9.7217451243547179E-2</c:v>
                </c:pt>
                <c:pt idx="34">
                  <c:v>9.713498659896358E-2</c:v>
                </c:pt>
                <c:pt idx="35">
                  <c:v>9.7034539822009366E-2</c:v>
                </c:pt>
                <c:pt idx="36">
                  <c:v>9.6929494759018436E-2</c:v>
                </c:pt>
                <c:pt idx="37">
                  <c:v>9.6801849742572346E-2</c:v>
                </c:pt>
                <c:pt idx="38">
                  <c:v>9.6658779306977943E-2</c:v>
                </c:pt>
                <c:pt idx="39">
                  <c:v>9.650214977810552E-2</c:v>
                </c:pt>
                <c:pt idx="40">
                  <c:v>9.6345583893461026E-2</c:v>
                </c:pt>
                <c:pt idx="41">
                  <c:v>9.6184121712373949E-2</c:v>
                </c:pt>
                <c:pt idx="42">
                  <c:v>9.6040105788154556E-2</c:v>
                </c:pt>
                <c:pt idx="43">
                  <c:v>9.5911687113139507E-2</c:v>
                </c:pt>
                <c:pt idx="44">
                  <c:v>9.5810985756120071E-2</c:v>
                </c:pt>
                <c:pt idx="45">
                  <c:v>9.5734175151397566E-2</c:v>
                </c:pt>
                <c:pt idx="46">
                  <c:v>9.5660593859294984E-2</c:v>
                </c:pt>
                <c:pt idx="47">
                  <c:v>9.5580462168065997E-2</c:v>
                </c:pt>
                <c:pt idx="48">
                  <c:v>9.5498094117449486E-2</c:v>
                </c:pt>
                <c:pt idx="49">
                  <c:v>9.5422857666720304E-2</c:v>
                </c:pt>
                <c:pt idx="50">
                  <c:v>9.5352006628265373E-2</c:v>
                </c:pt>
                <c:pt idx="51">
                  <c:v>9.5284327006236125E-2</c:v>
                </c:pt>
                <c:pt idx="52">
                  <c:v>9.5234228774636165E-2</c:v>
                </c:pt>
              </c:numCache>
            </c:numRef>
          </c:val>
          <c:smooth val="0"/>
          <c:extLst xmlns:c16r2="http://schemas.microsoft.com/office/drawing/2015/06/chart">
            <c:ext xmlns:c16="http://schemas.microsoft.com/office/drawing/2014/chart" uri="{C3380CC4-5D6E-409C-BE32-E72D297353CC}">
              <c16:uniqueId val="{00000007-B9CD-47FF-8917-6F1B2AEF573F}"/>
            </c:ext>
          </c:extLst>
        </c:ser>
        <c:dLbls>
          <c:showLegendKey val="0"/>
          <c:showVal val="0"/>
          <c:showCatName val="0"/>
          <c:showSerName val="0"/>
          <c:showPercent val="0"/>
          <c:showBubbleSize val="0"/>
        </c:dLbls>
        <c:smooth val="0"/>
        <c:axId val="507687632"/>
        <c:axId val="507693120"/>
        <c:extLst xmlns:c16r2="http://schemas.microsoft.com/office/drawing/2015/06/chart"/>
      </c:lineChart>
      <c:catAx>
        <c:axId val="50768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3120"/>
        <c:crosses val="autoZero"/>
        <c:auto val="1"/>
        <c:lblAlgn val="ctr"/>
        <c:lblOffset val="100"/>
        <c:tickLblSkip val="5"/>
        <c:tickMarkSkip val="1"/>
        <c:noMultiLvlLbl val="0"/>
      </c:catAx>
      <c:valAx>
        <c:axId val="507693120"/>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763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総括表!$A$14</c:f>
          <c:strCache>
            <c:ptCount val="1"/>
            <c:pt idx="0">
              <c:v>：生産年齢人口(15-64歳)_区全域</c:v>
            </c:pt>
          </c:strCache>
        </c:strRef>
      </c:tx>
      <c:layout>
        <c:manualLayout>
          <c:xMode val="edge"/>
          <c:yMode val="edge"/>
          <c:x val="4.3304929349584735E-3"/>
          <c:y val="3.12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総括表!$B$17</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963C-4379-9F13-3A45AD36BBD2}"/>
              </c:ext>
            </c:extLst>
          </c:dPt>
          <c:dPt>
            <c:idx val="2"/>
            <c:marker>
              <c:symbol val="none"/>
            </c:marker>
            <c:bubble3D val="0"/>
            <c:extLst xmlns:c16r2="http://schemas.microsoft.com/office/drawing/2015/06/chart">
              <c:ext xmlns:c16="http://schemas.microsoft.com/office/drawing/2014/chart" uri="{C3380CC4-5D6E-409C-BE32-E72D297353CC}">
                <c16:uniqueId val="{00000001-963C-4379-9F13-3A45AD36BBD2}"/>
              </c:ext>
            </c:extLst>
          </c:dPt>
          <c:dPt>
            <c:idx val="3"/>
            <c:marker>
              <c:symbol val="none"/>
            </c:marker>
            <c:bubble3D val="0"/>
            <c:extLst xmlns:c16r2="http://schemas.microsoft.com/office/drawing/2015/06/chart">
              <c:ext xmlns:c16="http://schemas.microsoft.com/office/drawing/2014/chart" uri="{C3380CC4-5D6E-409C-BE32-E72D297353CC}">
                <c16:uniqueId val="{00000002-963C-4379-9F13-3A45AD36BBD2}"/>
              </c:ext>
            </c:extLst>
          </c:dPt>
          <c:dPt>
            <c:idx val="4"/>
            <c:marker>
              <c:symbol val="none"/>
            </c:marker>
            <c:bubble3D val="0"/>
            <c:extLst xmlns:c16r2="http://schemas.microsoft.com/office/drawing/2015/06/chart">
              <c:ext xmlns:c16="http://schemas.microsoft.com/office/drawing/2014/chart" uri="{C3380CC4-5D6E-409C-BE32-E72D297353CC}">
                <c16:uniqueId val="{00000003-963C-4379-9F13-3A45AD36BBD2}"/>
              </c:ext>
            </c:extLst>
          </c:dPt>
          <c:dPt>
            <c:idx val="6"/>
            <c:marker>
              <c:symbol val="none"/>
            </c:marker>
            <c:bubble3D val="0"/>
            <c:extLst xmlns:c16r2="http://schemas.microsoft.com/office/drawing/2015/06/chart">
              <c:ext xmlns:c16="http://schemas.microsoft.com/office/drawing/2014/chart" uri="{C3380CC4-5D6E-409C-BE32-E72D297353CC}">
                <c16:uniqueId val="{00000004-963C-4379-9F13-3A45AD36BBD2}"/>
              </c:ext>
            </c:extLst>
          </c:dPt>
          <c:dPt>
            <c:idx val="7"/>
            <c:marker>
              <c:symbol val="none"/>
            </c:marker>
            <c:bubble3D val="0"/>
            <c:extLst xmlns:c16r2="http://schemas.microsoft.com/office/drawing/2015/06/chart">
              <c:ext xmlns:c16="http://schemas.microsoft.com/office/drawing/2014/chart" uri="{C3380CC4-5D6E-409C-BE32-E72D297353CC}">
                <c16:uniqueId val="{00000005-963C-4379-9F13-3A45AD36BBD2}"/>
              </c:ext>
            </c:extLst>
          </c:dPt>
          <c:dPt>
            <c:idx val="8"/>
            <c:marker>
              <c:symbol val="none"/>
            </c:marker>
            <c:bubble3D val="0"/>
            <c:extLst xmlns:c16r2="http://schemas.microsoft.com/office/drawing/2015/06/chart">
              <c:ext xmlns:c16="http://schemas.microsoft.com/office/drawing/2014/chart" uri="{C3380CC4-5D6E-409C-BE32-E72D297353CC}">
                <c16:uniqueId val="{00000006-963C-4379-9F13-3A45AD36BBD2}"/>
              </c:ext>
            </c:extLst>
          </c:dPt>
          <c:dPt>
            <c:idx val="9"/>
            <c:marker>
              <c:symbol val="none"/>
            </c:marker>
            <c:bubble3D val="0"/>
            <c:extLst xmlns:c16r2="http://schemas.microsoft.com/office/drawing/2015/06/chart">
              <c:ext xmlns:c16="http://schemas.microsoft.com/office/drawing/2014/chart" uri="{C3380CC4-5D6E-409C-BE32-E72D297353CC}">
                <c16:uniqueId val="{00000007-963C-4379-9F13-3A45AD36BBD2}"/>
              </c:ext>
            </c:extLst>
          </c:dPt>
          <c:dPt>
            <c:idx val="11"/>
            <c:marker>
              <c:symbol val="none"/>
            </c:marker>
            <c:bubble3D val="0"/>
            <c:extLst xmlns:c16r2="http://schemas.microsoft.com/office/drawing/2015/06/chart">
              <c:ext xmlns:c16="http://schemas.microsoft.com/office/drawing/2014/chart" uri="{C3380CC4-5D6E-409C-BE32-E72D297353CC}">
                <c16:uniqueId val="{00000008-963C-4379-9F13-3A45AD36BBD2}"/>
              </c:ext>
            </c:extLst>
          </c:dPt>
          <c:dPt>
            <c:idx val="12"/>
            <c:marker>
              <c:symbol val="none"/>
            </c:marker>
            <c:bubble3D val="0"/>
            <c:extLst xmlns:c16r2="http://schemas.microsoft.com/office/drawing/2015/06/chart">
              <c:ext xmlns:c16="http://schemas.microsoft.com/office/drawing/2014/chart" uri="{C3380CC4-5D6E-409C-BE32-E72D297353CC}">
                <c16:uniqueId val="{00000009-963C-4379-9F13-3A45AD36BBD2}"/>
              </c:ext>
            </c:extLst>
          </c:dPt>
          <c:dPt>
            <c:idx val="13"/>
            <c:marker>
              <c:symbol val="none"/>
            </c:marker>
            <c:bubble3D val="0"/>
            <c:extLst xmlns:c16r2="http://schemas.microsoft.com/office/drawing/2015/06/chart">
              <c:ext xmlns:c16="http://schemas.microsoft.com/office/drawing/2014/chart" uri="{C3380CC4-5D6E-409C-BE32-E72D297353CC}">
                <c16:uniqueId val="{0000000A-963C-4379-9F13-3A45AD36BBD2}"/>
              </c:ext>
            </c:extLst>
          </c:dPt>
          <c:dPt>
            <c:idx val="14"/>
            <c:marker>
              <c:symbol val="none"/>
            </c:marker>
            <c:bubble3D val="0"/>
            <c:extLst xmlns:c16r2="http://schemas.microsoft.com/office/drawing/2015/06/chart">
              <c:ext xmlns:c16="http://schemas.microsoft.com/office/drawing/2014/chart" uri="{C3380CC4-5D6E-409C-BE32-E72D297353CC}">
                <c16:uniqueId val="{0000000B-963C-4379-9F13-3A45AD36BBD2}"/>
              </c:ext>
            </c:extLst>
          </c:dPt>
          <c:dPt>
            <c:idx val="16"/>
            <c:marker>
              <c:symbol val="none"/>
            </c:marker>
            <c:bubble3D val="0"/>
            <c:extLst xmlns:c16r2="http://schemas.microsoft.com/office/drawing/2015/06/chart">
              <c:ext xmlns:c16="http://schemas.microsoft.com/office/drawing/2014/chart" uri="{C3380CC4-5D6E-409C-BE32-E72D297353CC}">
                <c16:uniqueId val="{0000000C-963C-4379-9F13-3A45AD36BBD2}"/>
              </c:ext>
            </c:extLst>
          </c:dPt>
          <c:dPt>
            <c:idx val="17"/>
            <c:marker>
              <c:symbol val="none"/>
            </c:marker>
            <c:bubble3D val="0"/>
            <c:extLst xmlns:c16r2="http://schemas.microsoft.com/office/drawing/2015/06/chart">
              <c:ext xmlns:c16="http://schemas.microsoft.com/office/drawing/2014/chart" uri="{C3380CC4-5D6E-409C-BE32-E72D297353CC}">
                <c16:uniqueId val="{0000000D-963C-4379-9F13-3A45AD36BBD2}"/>
              </c:ext>
            </c:extLst>
          </c:dPt>
          <c:dPt>
            <c:idx val="18"/>
            <c:marker>
              <c:symbol val="none"/>
            </c:marker>
            <c:bubble3D val="0"/>
            <c:extLst xmlns:c16r2="http://schemas.microsoft.com/office/drawing/2015/06/chart">
              <c:ext xmlns:c16="http://schemas.microsoft.com/office/drawing/2014/chart" uri="{C3380CC4-5D6E-409C-BE32-E72D297353CC}">
                <c16:uniqueId val="{0000000E-963C-4379-9F13-3A45AD36BBD2}"/>
              </c:ext>
            </c:extLst>
          </c:dPt>
          <c:dPt>
            <c:idx val="19"/>
            <c:marker>
              <c:symbol val="none"/>
            </c:marker>
            <c:bubble3D val="0"/>
            <c:extLst xmlns:c16r2="http://schemas.microsoft.com/office/drawing/2015/06/chart">
              <c:ext xmlns:c16="http://schemas.microsoft.com/office/drawing/2014/chart" uri="{C3380CC4-5D6E-409C-BE32-E72D297353CC}">
                <c16:uniqueId val="{0000000F-963C-4379-9F13-3A45AD36BBD2}"/>
              </c:ext>
            </c:extLst>
          </c:dPt>
          <c:dPt>
            <c:idx val="21"/>
            <c:marker>
              <c:symbol val="none"/>
            </c:marker>
            <c:bubble3D val="0"/>
            <c:extLst xmlns:c16r2="http://schemas.microsoft.com/office/drawing/2015/06/chart">
              <c:ext xmlns:c16="http://schemas.microsoft.com/office/drawing/2014/chart" uri="{C3380CC4-5D6E-409C-BE32-E72D297353CC}">
                <c16:uniqueId val="{00000010-963C-4379-9F13-3A45AD36BBD2}"/>
              </c:ext>
            </c:extLst>
          </c:dPt>
          <c:dPt>
            <c:idx val="22"/>
            <c:marker>
              <c:symbol val="none"/>
            </c:marker>
            <c:bubble3D val="0"/>
            <c:extLst xmlns:c16r2="http://schemas.microsoft.com/office/drawing/2015/06/chart">
              <c:ext xmlns:c16="http://schemas.microsoft.com/office/drawing/2014/chart" uri="{C3380CC4-5D6E-409C-BE32-E72D297353CC}">
                <c16:uniqueId val="{00000011-963C-4379-9F13-3A45AD36BBD2}"/>
              </c:ext>
            </c:extLst>
          </c:dPt>
          <c:dPt>
            <c:idx val="23"/>
            <c:marker>
              <c:symbol val="none"/>
            </c:marker>
            <c:bubble3D val="0"/>
            <c:extLst xmlns:c16r2="http://schemas.microsoft.com/office/drawing/2015/06/chart">
              <c:ext xmlns:c16="http://schemas.microsoft.com/office/drawing/2014/chart" uri="{C3380CC4-5D6E-409C-BE32-E72D297353CC}">
                <c16:uniqueId val="{00000012-963C-4379-9F13-3A45AD36BBD2}"/>
              </c:ext>
            </c:extLst>
          </c:dPt>
          <c:dPt>
            <c:idx val="24"/>
            <c:marker>
              <c:symbol val="none"/>
            </c:marker>
            <c:bubble3D val="0"/>
            <c:extLst xmlns:c16r2="http://schemas.microsoft.com/office/drawing/2015/06/chart">
              <c:ext xmlns:c16="http://schemas.microsoft.com/office/drawing/2014/chart" uri="{C3380CC4-5D6E-409C-BE32-E72D297353CC}">
                <c16:uniqueId val="{00000013-963C-4379-9F13-3A45AD36BBD2}"/>
              </c:ext>
            </c:extLst>
          </c:dPt>
          <c:dPt>
            <c:idx val="26"/>
            <c:marker>
              <c:symbol val="none"/>
            </c:marker>
            <c:bubble3D val="0"/>
            <c:extLst xmlns:c16r2="http://schemas.microsoft.com/office/drawing/2015/06/chart">
              <c:ext xmlns:c16="http://schemas.microsoft.com/office/drawing/2014/chart" uri="{C3380CC4-5D6E-409C-BE32-E72D297353CC}">
                <c16:uniqueId val="{00000014-963C-4379-9F13-3A45AD36BBD2}"/>
              </c:ext>
            </c:extLst>
          </c:dPt>
          <c:dPt>
            <c:idx val="27"/>
            <c:marker>
              <c:symbol val="none"/>
            </c:marker>
            <c:bubble3D val="0"/>
            <c:extLst xmlns:c16r2="http://schemas.microsoft.com/office/drawing/2015/06/chart">
              <c:ext xmlns:c16="http://schemas.microsoft.com/office/drawing/2014/chart" uri="{C3380CC4-5D6E-409C-BE32-E72D297353CC}">
                <c16:uniqueId val="{00000015-963C-4379-9F13-3A45AD36BBD2}"/>
              </c:ext>
            </c:extLst>
          </c:dPt>
          <c:dPt>
            <c:idx val="28"/>
            <c:marker>
              <c:symbol val="none"/>
            </c:marker>
            <c:bubble3D val="0"/>
            <c:extLst xmlns:c16r2="http://schemas.microsoft.com/office/drawing/2015/06/chart">
              <c:ext xmlns:c16="http://schemas.microsoft.com/office/drawing/2014/chart" uri="{C3380CC4-5D6E-409C-BE32-E72D297353CC}">
                <c16:uniqueId val="{00000016-963C-4379-9F13-3A45AD36BBD2}"/>
              </c:ext>
            </c:extLst>
          </c:dPt>
          <c:dPt>
            <c:idx val="29"/>
            <c:marker>
              <c:symbol val="none"/>
            </c:marker>
            <c:bubble3D val="0"/>
            <c:extLst xmlns:c16r2="http://schemas.microsoft.com/office/drawing/2015/06/chart">
              <c:ext xmlns:c16="http://schemas.microsoft.com/office/drawing/2014/chart" uri="{C3380CC4-5D6E-409C-BE32-E72D297353CC}">
                <c16:uniqueId val="{00000017-963C-4379-9F13-3A45AD36BBD2}"/>
              </c:ext>
            </c:extLst>
          </c:dPt>
          <c:dPt>
            <c:idx val="31"/>
            <c:marker>
              <c:symbol val="none"/>
            </c:marker>
            <c:bubble3D val="0"/>
            <c:extLst xmlns:c16r2="http://schemas.microsoft.com/office/drawing/2015/06/chart">
              <c:ext xmlns:c16="http://schemas.microsoft.com/office/drawing/2014/chart" uri="{C3380CC4-5D6E-409C-BE32-E72D297353CC}">
                <c16:uniqueId val="{00000018-963C-4379-9F13-3A45AD36BBD2}"/>
              </c:ext>
            </c:extLst>
          </c:dPt>
          <c:dPt>
            <c:idx val="32"/>
            <c:marker>
              <c:symbol val="none"/>
            </c:marker>
            <c:bubble3D val="0"/>
            <c:extLst xmlns:c16r2="http://schemas.microsoft.com/office/drawing/2015/06/chart">
              <c:ext xmlns:c16="http://schemas.microsoft.com/office/drawing/2014/chart" uri="{C3380CC4-5D6E-409C-BE32-E72D297353CC}">
                <c16:uniqueId val="{00000019-963C-4379-9F13-3A45AD36BBD2}"/>
              </c:ext>
            </c:extLst>
          </c:dPt>
          <c:dPt>
            <c:idx val="33"/>
            <c:marker>
              <c:symbol val="none"/>
            </c:marker>
            <c:bubble3D val="0"/>
            <c:extLst xmlns:c16r2="http://schemas.microsoft.com/office/drawing/2015/06/chart">
              <c:ext xmlns:c16="http://schemas.microsoft.com/office/drawing/2014/chart" uri="{C3380CC4-5D6E-409C-BE32-E72D297353CC}">
                <c16:uniqueId val="{0000001A-963C-4379-9F13-3A45AD36BBD2}"/>
              </c:ext>
            </c:extLst>
          </c:dPt>
          <c:dPt>
            <c:idx val="34"/>
            <c:marker>
              <c:symbol val="none"/>
            </c:marker>
            <c:bubble3D val="0"/>
            <c:extLst xmlns:c16r2="http://schemas.microsoft.com/office/drawing/2015/06/chart">
              <c:ext xmlns:c16="http://schemas.microsoft.com/office/drawing/2014/chart" uri="{C3380CC4-5D6E-409C-BE32-E72D297353CC}">
                <c16:uniqueId val="{0000001B-963C-4379-9F13-3A45AD36BBD2}"/>
              </c:ext>
            </c:extLst>
          </c:dPt>
          <c:dPt>
            <c:idx val="36"/>
            <c:marker>
              <c:symbol val="none"/>
            </c:marker>
            <c:bubble3D val="0"/>
            <c:extLst xmlns:c16r2="http://schemas.microsoft.com/office/drawing/2015/06/chart">
              <c:ext xmlns:c16="http://schemas.microsoft.com/office/drawing/2014/chart" uri="{C3380CC4-5D6E-409C-BE32-E72D297353CC}">
                <c16:uniqueId val="{0000001C-963C-4379-9F13-3A45AD36BBD2}"/>
              </c:ext>
            </c:extLst>
          </c:dPt>
          <c:dPt>
            <c:idx val="37"/>
            <c:marker>
              <c:symbol val="none"/>
            </c:marker>
            <c:bubble3D val="0"/>
            <c:extLst xmlns:c16r2="http://schemas.microsoft.com/office/drawing/2015/06/chart">
              <c:ext xmlns:c16="http://schemas.microsoft.com/office/drawing/2014/chart" uri="{C3380CC4-5D6E-409C-BE32-E72D297353CC}">
                <c16:uniqueId val="{0000001D-963C-4379-9F13-3A45AD36BBD2}"/>
              </c:ext>
            </c:extLst>
          </c:dPt>
          <c:dPt>
            <c:idx val="38"/>
            <c:marker>
              <c:symbol val="none"/>
            </c:marker>
            <c:bubble3D val="0"/>
            <c:extLst xmlns:c16r2="http://schemas.microsoft.com/office/drawing/2015/06/chart">
              <c:ext xmlns:c16="http://schemas.microsoft.com/office/drawing/2014/chart" uri="{C3380CC4-5D6E-409C-BE32-E72D297353CC}">
                <c16:uniqueId val="{0000001E-963C-4379-9F13-3A45AD36BBD2}"/>
              </c:ext>
            </c:extLst>
          </c:dPt>
          <c:dPt>
            <c:idx val="39"/>
            <c:marker>
              <c:symbol val="none"/>
            </c:marker>
            <c:bubble3D val="0"/>
            <c:extLst xmlns:c16r2="http://schemas.microsoft.com/office/drawing/2015/06/chart">
              <c:ext xmlns:c16="http://schemas.microsoft.com/office/drawing/2014/chart" uri="{C3380CC4-5D6E-409C-BE32-E72D297353CC}">
                <c16:uniqueId val="{0000001F-963C-4379-9F13-3A45AD36BBD2}"/>
              </c:ext>
            </c:extLst>
          </c:dPt>
          <c:dPt>
            <c:idx val="41"/>
            <c:marker>
              <c:symbol val="none"/>
            </c:marker>
            <c:bubble3D val="0"/>
            <c:extLst xmlns:c16r2="http://schemas.microsoft.com/office/drawing/2015/06/chart">
              <c:ext xmlns:c16="http://schemas.microsoft.com/office/drawing/2014/chart" uri="{C3380CC4-5D6E-409C-BE32-E72D297353CC}">
                <c16:uniqueId val="{00000020-963C-4379-9F13-3A45AD36BBD2}"/>
              </c:ext>
            </c:extLst>
          </c:dPt>
          <c:dPt>
            <c:idx val="42"/>
            <c:marker>
              <c:symbol val="none"/>
            </c:marker>
            <c:bubble3D val="0"/>
            <c:extLst xmlns:c16r2="http://schemas.microsoft.com/office/drawing/2015/06/chart">
              <c:ext xmlns:c16="http://schemas.microsoft.com/office/drawing/2014/chart" uri="{C3380CC4-5D6E-409C-BE32-E72D297353CC}">
                <c16:uniqueId val="{00000021-963C-4379-9F13-3A45AD36BBD2}"/>
              </c:ext>
            </c:extLst>
          </c:dPt>
          <c:dPt>
            <c:idx val="43"/>
            <c:marker>
              <c:symbol val="none"/>
            </c:marker>
            <c:bubble3D val="0"/>
            <c:extLst xmlns:c16r2="http://schemas.microsoft.com/office/drawing/2015/06/chart">
              <c:ext xmlns:c16="http://schemas.microsoft.com/office/drawing/2014/chart" uri="{C3380CC4-5D6E-409C-BE32-E72D297353CC}">
                <c16:uniqueId val="{00000022-963C-4379-9F13-3A45AD36BBD2}"/>
              </c:ext>
            </c:extLst>
          </c:dPt>
          <c:dPt>
            <c:idx val="44"/>
            <c:marker>
              <c:symbol val="none"/>
            </c:marker>
            <c:bubble3D val="0"/>
            <c:extLst xmlns:c16r2="http://schemas.microsoft.com/office/drawing/2015/06/chart">
              <c:ext xmlns:c16="http://schemas.microsoft.com/office/drawing/2014/chart" uri="{C3380CC4-5D6E-409C-BE32-E72D297353CC}">
                <c16:uniqueId val="{00000023-963C-4379-9F13-3A45AD36BBD2}"/>
              </c:ext>
            </c:extLst>
          </c:dPt>
          <c:dPt>
            <c:idx val="46"/>
            <c:marker>
              <c:symbol val="none"/>
            </c:marker>
            <c:bubble3D val="0"/>
            <c:extLst xmlns:c16r2="http://schemas.microsoft.com/office/drawing/2015/06/chart">
              <c:ext xmlns:c16="http://schemas.microsoft.com/office/drawing/2014/chart" uri="{C3380CC4-5D6E-409C-BE32-E72D297353CC}">
                <c16:uniqueId val="{00000024-963C-4379-9F13-3A45AD36BBD2}"/>
              </c:ext>
            </c:extLst>
          </c:dPt>
          <c:dPt>
            <c:idx val="47"/>
            <c:marker>
              <c:symbol val="none"/>
            </c:marker>
            <c:bubble3D val="0"/>
            <c:extLst xmlns:c16r2="http://schemas.microsoft.com/office/drawing/2015/06/chart">
              <c:ext xmlns:c16="http://schemas.microsoft.com/office/drawing/2014/chart" uri="{C3380CC4-5D6E-409C-BE32-E72D297353CC}">
                <c16:uniqueId val="{00000025-963C-4379-9F13-3A45AD36BBD2}"/>
              </c:ext>
            </c:extLst>
          </c:dPt>
          <c:dPt>
            <c:idx val="48"/>
            <c:marker>
              <c:symbol val="none"/>
            </c:marker>
            <c:bubble3D val="0"/>
            <c:extLst xmlns:c16r2="http://schemas.microsoft.com/office/drawing/2015/06/chart">
              <c:ext xmlns:c16="http://schemas.microsoft.com/office/drawing/2014/chart" uri="{C3380CC4-5D6E-409C-BE32-E72D297353CC}">
                <c16:uniqueId val="{00000026-963C-4379-9F13-3A45AD36BBD2}"/>
              </c:ext>
            </c:extLst>
          </c:dPt>
          <c:dPt>
            <c:idx val="49"/>
            <c:marker>
              <c:symbol val="none"/>
            </c:marker>
            <c:bubble3D val="0"/>
            <c:extLst xmlns:c16r2="http://schemas.microsoft.com/office/drawing/2015/06/chart">
              <c:ext xmlns:c16="http://schemas.microsoft.com/office/drawing/2014/chart" uri="{C3380CC4-5D6E-409C-BE32-E72D297353CC}">
                <c16:uniqueId val="{00000027-963C-4379-9F13-3A45AD36BBD2}"/>
              </c:ext>
            </c:extLst>
          </c:dPt>
          <c:dPt>
            <c:idx val="51"/>
            <c:marker>
              <c:symbol val="none"/>
            </c:marker>
            <c:bubble3D val="0"/>
            <c:extLst xmlns:c16r2="http://schemas.microsoft.com/office/drawing/2015/06/chart">
              <c:ext xmlns:c16="http://schemas.microsoft.com/office/drawing/2014/chart" uri="{C3380CC4-5D6E-409C-BE32-E72D297353CC}">
                <c16:uniqueId val="{00000028-963C-4379-9F13-3A45AD36BBD2}"/>
              </c:ext>
            </c:extLst>
          </c:dPt>
          <c:dPt>
            <c:idx val="52"/>
            <c:marker>
              <c:symbol val="none"/>
            </c:marker>
            <c:bubble3D val="0"/>
            <c:extLst xmlns:c16r2="http://schemas.microsoft.com/office/drawing/2015/06/chart">
              <c:ext xmlns:c16="http://schemas.microsoft.com/office/drawing/2014/chart" uri="{C3380CC4-5D6E-409C-BE32-E72D297353CC}">
                <c16:uniqueId val="{00000029-963C-4379-9F13-3A45AD36BBD2}"/>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総括表!$C$17:$BC$17</c:f>
              <c:numCache>
                <c:formatCode>#,##0_);[Red]\(#,##0\)</c:formatCode>
                <c:ptCount val="53"/>
                <c:pt idx="0">
                  <c:v>478574.00000000012</c:v>
                </c:pt>
                <c:pt idx="1">
                  <c:v>483583.99999999988</c:v>
                </c:pt>
                <c:pt idx="2">
                  <c:v>488363.00000000012</c:v>
                </c:pt>
                <c:pt idx="3">
                  <c:v>487654.00000000012</c:v>
                </c:pt>
                <c:pt idx="4">
                  <c:v>484818.99999999988</c:v>
                </c:pt>
                <c:pt idx="5">
                  <c:v>486774</c:v>
                </c:pt>
                <c:pt idx="6">
                  <c:v>493790.00000000012</c:v>
                </c:pt>
                <c:pt idx="7">
                  <c:v>496188.6946925543</c:v>
                </c:pt>
                <c:pt idx="8">
                  <c:v>497957.47424240527</c:v>
                </c:pt>
                <c:pt idx="9">
                  <c:v>499794.86826209049</c:v>
                </c:pt>
                <c:pt idx="10">
                  <c:v>501107.52427429322</c:v>
                </c:pt>
                <c:pt idx="11">
                  <c:v>502058.38255276496</c:v>
                </c:pt>
                <c:pt idx="12">
                  <c:v>502243.0312175338</c:v>
                </c:pt>
                <c:pt idx="13">
                  <c:v>501810.19700867491</c:v>
                </c:pt>
                <c:pt idx="14">
                  <c:v>503342.009742486</c:v>
                </c:pt>
                <c:pt idx="15">
                  <c:v>501840.78399549838</c:v>
                </c:pt>
                <c:pt idx="16">
                  <c:v>500412.25802802172</c:v>
                </c:pt>
                <c:pt idx="17">
                  <c:v>498223.33212977456</c:v>
                </c:pt>
                <c:pt idx="18">
                  <c:v>496103.24472913845</c:v>
                </c:pt>
                <c:pt idx="19">
                  <c:v>493434.74123302399</c:v>
                </c:pt>
                <c:pt idx="20">
                  <c:v>490631.85096794233</c:v>
                </c:pt>
                <c:pt idx="21">
                  <c:v>487471.69275806157</c:v>
                </c:pt>
                <c:pt idx="22">
                  <c:v>485254.39417070971</c:v>
                </c:pt>
                <c:pt idx="23">
                  <c:v>483590.83906533598</c:v>
                </c:pt>
                <c:pt idx="24">
                  <c:v>481976.40734701126</c:v>
                </c:pt>
                <c:pt idx="25">
                  <c:v>480516.82962495578</c:v>
                </c:pt>
                <c:pt idx="26">
                  <c:v>478936.68069303903</c:v>
                </c:pt>
                <c:pt idx="27">
                  <c:v>477499.39726483176</c:v>
                </c:pt>
                <c:pt idx="28">
                  <c:v>476329.47526392899</c:v>
                </c:pt>
                <c:pt idx="29">
                  <c:v>475047.12388722849</c:v>
                </c:pt>
                <c:pt idx="30">
                  <c:v>474119.45109826431</c:v>
                </c:pt>
                <c:pt idx="31">
                  <c:v>473413.86908327724</c:v>
                </c:pt>
                <c:pt idx="32">
                  <c:v>472647.43034397362</c:v>
                </c:pt>
                <c:pt idx="33">
                  <c:v>472160.73599822493</c:v>
                </c:pt>
                <c:pt idx="34">
                  <c:v>472132.51584641176</c:v>
                </c:pt>
                <c:pt idx="35">
                  <c:v>472307.65129859932</c:v>
                </c:pt>
                <c:pt idx="36">
                  <c:v>472507.27138300001</c:v>
                </c:pt>
                <c:pt idx="37">
                  <c:v>472992.80958844605</c:v>
                </c:pt>
                <c:pt idx="38">
                  <c:v>473500.76751908043</c:v>
                </c:pt>
                <c:pt idx="39">
                  <c:v>473595.027189132</c:v>
                </c:pt>
                <c:pt idx="40">
                  <c:v>473760.02799336507</c:v>
                </c:pt>
                <c:pt idx="41">
                  <c:v>473650.14218486845</c:v>
                </c:pt>
                <c:pt idx="42">
                  <c:v>472905.1483085826</c:v>
                </c:pt>
                <c:pt idx="43">
                  <c:v>472262.24650377716</c:v>
                </c:pt>
                <c:pt idx="44">
                  <c:v>470803.30012092466</c:v>
                </c:pt>
                <c:pt idx="45">
                  <c:v>469193.31344394787</c:v>
                </c:pt>
                <c:pt idx="46">
                  <c:v>467714.98842513701</c:v>
                </c:pt>
                <c:pt idx="47">
                  <c:v>466273.09893653338</c:v>
                </c:pt>
                <c:pt idx="48">
                  <c:v>464348.56778622861</c:v>
                </c:pt>
                <c:pt idx="49">
                  <c:v>462975.37824154395</c:v>
                </c:pt>
                <c:pt idx="50">
                  <c:v>461643.92332149611</c:v>
                </c:pt>
                <c:pt idx="51">
                  <c:v>460371.9376374319</c:v>
                </c:pt>
                <c:pt idx="52">
                  <c:v>459025.73168484529</c:v>
                </c:pt>
              </c:numCache>
            </c:numRef>
          </c:val>
          <c:smooth val="0"/>
          <c:extLst xmlns:c16r2="http://schemas.microsoft.com/office/drawing/2015/06/chart">
            <c:ext xmlns:c16="http://schemas.microsoft.com/office/drawing/2014/chart" uri="{C3380CC4-5D6E-409C-BE32-E72D297353CC}">
              <c16:uniqueId val="{0000002D-963C-4379-9F13-3A45AD36BBD2}"/>
            </c:ext>
          </c:extLst>
        </c:ser>
        <c:dLbls>
          <c:showLegendKey val="0"/>
          <c:showVal val="0"/>
          <c:showCatName val="0"/>
          <c:showSerName val="0"/>
          <c:showPercent val="0"/>
          <c:showBubbleSize val="0"/>
        </c:dLbls>
        <c:smooth val="0"/>
        <c:axId val="507689200"/>
        <c:axId val="507689592"/>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総括表!$B$18</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総括表!$C$18:$BF$18</c15:sqref>
                        </c15:formulaRef>
                      </c:ext>
                    </c:extLst>
                    <c:numCache>
                      <c:formatCode>#,##0_);[Red]\(#,##0\)</c:formatCode>
                      <c:ptCount val="56"/>
                      <c:pt idx="0">
                        <c:v>478574</c:v>
                      </c:pt>
                      <c:pt idx="1">
                        <c:v>483584</c:v>
                      </c:pt>
                      <c:pt idx="2">
                        <c:v>488363</c:v>
                      </c:pt>
                      <c:pt idx="3">
                        <c:v>487654</c:v>
                      </c:pt>
                      <c:pt idx="4">
                        <c:v>484819</c:v>
                      </c:pt>
                      <c:pt idx="5">
                        <c:v>481567.36246223934</c:v>
                      </c:pt>
                      <c:pt idx="6">
                        <c:v>479358.12291197944</c:v>
                      </c:pt>
                      <c:pt idx="7">
                        <c:v>479136.95168018865</c:v>
                      </c:pt>
                      <c:pt idx="8">
                        <c:v>479547.35145921324</c:v>
                      </c:pt>
                      <c:pt idx="9">
                        <c:v>480850.57804917987</c:v>
                      </c:pt>
                      <c:pt idx="10">
                        <c:v>481749.98943913716</c:v>
                      </c:pt>
                      <c:pt idx="11">
                        <c:v>482427.22263880598</c:v>
                      </c:pt>
                      <c:pt idx="12">
                        <c:v>482463.42017877306</c:v>
                      </c:pt>
                      <c:pt idx="13">
                        <c:v>481925.88057149737</c:v>
                      </c:pt>
                      <c:pt idx="14">
                        <c:v>483439.22384751425</c:v>
                      </c:pt>
                      <c:pt idx="15">
                        <c:v>481978.54369637935</c:v>
                      </c:pt>
                      <c:pt idx="16">
                        <c:v>480530.37923496705</c:v>
                      </c:pt>
                      <c:pt idx="17">
                        <c:v>478394.37750208948</c:v>
                      </c:pt>
                      <c:pt idx="18">
                        <c:v>476269.96956718201</c:v>
                      </c:pt>
                      <c:pt idx="19">
                        <c:v>473603.23310964764</c:v>
                      </c:pt>
                      <c:pt idx="20">
                        <c:v>470720.71792684437</c:v>
                      </c:pt>
                      <c:pt idx="21">
                        <c:v>467732.76045371388</c:v>
                      </c:pt>
                      <c:pt idx="22">
                        <c:v>464987.91198037169</c:v>
                      </c:pt>
                      <c:pt idx="23">
                        <c:v>462804.31052115001</c:v>
                      </c:pt>
                      <c:pt idx="24">
                        <c:v>460780.78291703947</c:v>
                      </c:pt>
                      <c:pt idx="25">
                        <c:v>458882.41112800688</c:v>
                      </c:pt>
                      <c:pt idx="26">
                        <c:v>456902.88050032279</c:v>
                      </c:pt>
                      <c:pt idx="27">
                        <c:v>455117.34451834304</c:v>
                      </c:pt>
                      <c:pt idx="28">
                        <c:v>453592.12097217335</c:v>
                      </c:pt>
                      <c:pt idx="29">
                        <c:v>451946.35186977056</c:v>
                      </c:pt>
                      <c:pt idx="30">
                        <c:v>450389.04887039948</c:v>
                      </c:pt>
                      <c:pt idx="31">
                        <c:v>449088.55316798296</c:v>
                      </c:pt>
                      <c:pt idx="32">
                        <c:v>447817.79963366792</c:v>
                      </c:pt>
                      <c:pt idx="33">
                        <c:v>446875.6832472657</c:v>
                      </c:pt>
                      <c:pt idx="34">
                        <c:v>446478.50888126972</c:v>
                      </c:pt>
                      <c:pt idx="35">
                        <c:v>446451.63346972247</c:v>
                      </c:pt>
                      <c:pt idx="36">
                        <c:v>446558.13542718487</c:v>
                      </c:pt>
                      <c:pt idx="37">
                        <c:v>447184.5903631915</c:v>
                      </c:pt>
                      <c:pt idx="38">
                        <c:v>448002.63718437107</c:v>
                      </c:pt>
                      <c:pt idx="39">
                        <c:v>448534.47287195589</c:v>
                      </c:pt>
                      <c:pt idx="40">
                        <c:v>449098.87904976564</c:v>
                      </c:pt>
                      <c:pt idx="41">
                        <c:v>449464.03867163463</c:v>
                      </c:pt>
                      <c:pt idx="42">
                        <c:v>449364.68063528911</c:v>
                      </c:pt>
                      <c:pt idx="43">
                        <c:v>449418.94294234185</c:v>
                      </c:pt>
                      <c:pt idx="44">
                        <c:v>448859.55148310354</c:v>
                      </c:pt>
                      <c:pt idx="45">
                        <c:v>448374.42228542658</c:v>
                      </c:pt>
                      <c:pt idx="46">
                        <c:v>448213.88666452444</c:v>
                      </c:pt>
                      <c:pt idx="47">
                        <c:v>448370.99053052434</c:v>
                      </c:pt>
                      <c:pt idx="48">
                        <c:v>448120.40708289191</c:v>
                      </c:pt>
                      <c:pt idx="49">
                        <c:v>448085.21106076951</c:v>
                      </c:pt>
                      <c:pt idx="50">
                        <c:v>447868.97655072832</c:v>
                      </c:pt>
                      <c:pt idx="51">
                        <c:v>447413.46577386663</c:v>
                      </c:pt>
                      <c:pt idx="52">
                        <c:v>446613.55934471963</c:v>
                      </c:pt>
                      <c:pt idx="53">
                        <c:v>0</c:v>
                      </c:pt>
                      <c:pt idx="54" formatCode="#,##0_ ;[Red]\-#,##0\ ">
                        <c:v>0</c:v>
                      </c:pt>
                      <c:pt idx="55" formatCode="#,##0_ ;[Red]\-#,##0\ ">
                        <c:v>0</c:v>
                      </c:pt>
                    </c:numCache>
                  </c:numRef>
                </c:val>
                <c:smooth val="0"/>
                <c:extLst xmlns:c16r2="http://schemas.microsoft.com/office/drawing/2015/06/chart">
                  <c:ext xmlns:c16="http://schemas.microsoft.com/office/drawing/2014/chart" uri="{C3380CC4-5D6E-409C-BE32-E72D297353CC}">
                    <c16:uniqueId val="{0000002E-963C-4379-9F13-3A45AD36BBD2}"/>
                  </c:ext>
                </c:extLst>
              </c15:ser>
            </c15:filteredLineSeries>
          </c:ext>
        </c:extLst>
      </c:lineChart>
      <c:catAx>
        <c:axId val="507689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layout>
            <c:manualLayout>
              <c:xMode val="edge"/>
              <c:yMode val="edge"/>
              <c:x val="0.42577737029446661"/>
              <c:y val="0.940604166666666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9592"/>
        <c:crosses val="autoZero"/>
        <c:auto val="1"/>
        <c:lblAlgn val="ctr"/>
        <c:lblOffset val="100"/>
        <c:tickLblSkip val="5"/>
        <c:noMultiLvlLbl val="0"/>
      </c:catAx>
      <c:valAx>
        <c:axId val="50768959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9200"/>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'総括表(地区)'!$A$14</c:f>
          <c:strCache>
            <c:ptCount val="1"/>
            <c:pt idx="0">
              <c:v>：生産年齢人口(15-64歳)_地区別(基本推計)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7629166666666668"/>
          <c:w val="0.86487800668752024"/>
          <c:h val="0.67273622047244097"/>
        </c:manualLayout>
      </c:layout>
      <c:lineChart>
        <c:grouping val="standard"/>
        <c:varyColors val="0"/>
        <c:ser>
          <c:idx val="0"/>
          <c:order val="0"/>
          <c:tx>
            <c:strRef>
              <c:f>'総括表(地区)'!$B$14</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'総括表(地区)'!$C$14:$BC$14</c:f>
              <c:numCache>
                <c:formatCode>#,##0_);[Red]\(#,##0\)</c:formatCode>
                <c:ptCount val="53"/>
                <c:pt idx="0">
                  <c:v>160005.02978140718</c:v>
                </c:pt>
                <c:pt idx="1">
                  <c:v>162063.37287938039</c:v>
                </c:pt>
                <c:pt idx="2">
                  <c:v>164015.71699011157</c:v>
                </c:pt>
                <c:pt idx="3">
                  <c:v>163617.16588570428</c:v>
                </c:pt>
                <c:pt idx="4">
                  <c:v>162145.24649228848</c:v>
                </c:pt>
                <c:pt idx="5">
                  <c:v>162911.79810278004</c:v>
                </c:pt>
                <c:pt idx="6">
                  <c:v>165693.23356618642</c:v>
                </c:pt>
                <c:pt idx="7">
                  <c:v>166765.82177162377</c:v>
                </c:pt>
                <c:pt idx="8">
                  <c:v>167479.52730252003</c:v>
                </c:pt>
                <c:pt idx="9">
                  <c:v>168344.37647599875</c:v>
                </c:pt>
                <c:pt idx="10">
                  <c:v>169045.57894765399</c:v>
                </c:pt>
                <c:pt idx="11">
                  <c:v>169688.92522577551</c:v>
                </c:pt>
                <c:pt idx="12">
                  <c:v>170079.34850281535</c:v>
                </c:pt>
                <c:pt idx="13">
                  <c:v>170243.03034929992</c:v>
                </c:pt>
                <c:pt idx="14">
                  <c:v>171083.07093429292</c:v>
                </c:pt>
                <c:pt idx="15">
                  <c:v>170959.59925996637</c:v>
                </c:pt>
                <c:pt idx="16">
                  <c:v>170867.98807304946</c:v>
                </c:pt>
                <c:pt idx="17">
                  <c:v>170598.44428560309</c:v>
                </c:pt>
                <c:pt idx="18">
                  <c:v>170348.95013757079</c:v>
                </c:pt>
                <c:pt idx="19">
                  <c:v>169902.99157459094</c:v>
                </c:pt>
                <c:pt idx="20">
                  <c:v>169527.09428255644</c:v>
                </c:pt>
                <c:pt idx="21">
                  <c:v>168937.7442888357</c:v>
                </c:pt>
                <c:pt idx="22">
                  <c:v>168585.79835516165</c:v>
                </c:pt>
                <c:pt idx="23">
                  <c:v>168433.69029480088</c:v>
                </c:pt>
                <c:pt idx="24">
                  <c:v>168249.01768247606</c:v>
                </c:pt>
                <c:pt idx="25">
                  <c:v>168196.13771705961</c:v>
                </c:pt>
                <c:pt idx="26">
                  <c:v>167980.64788797719</c:v>
                </c:pt>
                <c:pt idx="27">
                  <c:v>167845.79432186909</c:v>
                </c:pt>
                <c:pt idx="28">
                  <c:v>167772.15848998626</c:v>
                </c:pt>
                <c:pt idx="29">
                  <c:v>167608.18968108585</c:v>
                </c:pt>
                <c:pt idx="30">
                  <c:v>167602.81484615916</c:v>
                </c:pt>
                <c:pt idx="31">
                  <c:v>167674.65712326471</c:v>
                </c:pt>
                <c:pt idx="32">
                  <c:v>167672.66488212082</c:v>
                </c:pt>
                <c:pt idx="33">
                  <c:v>167795.98237663644</c:v>
                </c:pt>
                <c:pt idx="34">
                  <c:v>168083.93622013606</c:v>
                </c:pt>
                <c:pt idx="35">
                  <c:v>168389.80267866841</c:v>
                </c:pt>
                <c:pt idx="36">
                  <c:v>168740.73774874929</c:v>
                </c:pt>
                <c:pt idx="37">
                  <c:v>169231.5181247911</c:v>
                </c:pt>
                <c:pt idx="38">
                  <c:v>169665.28968656578</c:v>
                </c:pt>
                <c:pt idx="39">
                  <c:v>170083.8667398167</c:v>
                </c:pt>
                <c:pt idx="40">
                  <c:v>170515.67639149586</c:v>
                </c:pt>
                <c:pt idx="41">
                  <c:v>170791.59426609808</c:v>
                </c:pt>
                <c:pt idx="42">
                  <c:v>170963.33032925241</c:v>
                </c:pt>
                <c:pt idx="43">
                  <c:v>171096.73511970058</c:v>
                </c:pt>
                <c:pt idx="44">
                  <c:v>171064.61338795946</c:v>
                </c:pt>
                <c:pt idx="45">
                  <c:v>170946.66899963166</c:v>
                </c:pt>
                <c:pt idx="46">
                  <c:v>170903.09830779067</c:v>
                </c:pt>
                <c:pt idx="47">
                  <c:v>170853.95856748987</c:v>
                </c:pt>
                <c:pt idx="48">
                  <c:v>170637.82750061096</c:v>
                </c:pt>
                <c:pt idx="49">
                  <c:v>170569.22022959348</c:v>
                </c:pt>
                <c:pt idx="50">
                  <c:v>170597.88904581589</c:v>
                </c:pt>
                <c:pt idx="51">
                  <c:v>170702.62996674987</c:v>
                </c:pt>
                <c:pt idx="52">
                  <c:v>170771.07001706449</c:v>
                </c:pt>
              </c:numCache>
            </c:numRef>
          </c:val>
          <c:smooth val="0"/>
          <c:extLst xmlns:c16r2="http://schemas.microsoft.com/office/drawing/2015/06/chart">
            <c:ext xmlns:c16="http://schemas.microsoft.com/office/drawing/2014/chart" uri="{C3380CC4-5D6E-409C-BE32-E72D297353CC}">
              <c16:uniqueId val="{00000001-E511-42C9-B9F2-E2275B693400}"/>
            </c:ext>
          </c:extLst>
        </c:ser>
        <c:ser>
          <c:idx val="1"/>
          <c:order val="1"/>
          <c:tx>
            <c:strRef>
              <c:f>'総括表(地区)'!$B$15</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'総括表(地区)'!$C$15:$BC$15</c:f>
              <c:numCache>
                <c:formatCode>#,##0_);[Red]\(#,##0\)</c:formatCode>
                <c:ptCount val="53"/>
                <c:pt idx="0">
                  <c:v>123908.11171783693</c:v>
                </c:pt>
                <c:pt idx="1">
                  <c:v>124995.43037597995</c:v>
                </c:pt>
                <c:pt idx="2">
                  <c:v>126217.3366513841</c:v>
                </c:pt>
                <c:pt idx="3">
                  <c:v>126092.01873263836</c:v>
                </c:pt>
                <c:pt idx="4">
                  <c:v>125092.40277597621</c:v>
                </c:pt>
                <c:pt idx="5">
                  <c:v>124935.27891804875</c:v>
                </c:pt>
                <c:pt idx="6">
                  <c:v>125754.62431793778</c:v>
                </c:pt>
                <c:pt idx="7">
                  <c:v>125864.05945411942</c:v>
                </c:pt>
                <c:pt idx="8">
                  <c:v>125915.51231784633</c:v>
                </c:pt>
                <c:pt idx="9">
                  <c:v>125860.9097317839</c:v>
                </c:pt>
                <c:pt idx="10">
                  <c:v>125783.55388848993</c:v>
                </c:pt>
                <c:pt idx="11">
                  <c:v>125542.1349007618</c:v>
                </c:pt>
                <c:pt idx="12">
                  <c:v>125156.04415618991</c:v>
                </c:pt>
                <c:pt idx="13">
                  <c:v>124655.08558594466</c:v>
                </c:pt>
                <c:pt idx="14">
                  <c:v>124651.04801153387</c:v>
                </c:pt>
                <c:pt idx="15">
                  <c:v>123855.32767410071</c:v>
                </c:pt>
                <c:pt idx="16">
                  <c:v>123164.57463581946</c:v>
                </c:pt>
                <c:pt idx="17">
                  <c:v>122233.25546083057</c:v>
                </c:pt>
                <c:pt idx="18">
                  <c:v>121362.55349668485</c:v>
                </c:pt>
                <c:pt idx="19">
                  <c:v>120475.17410060125</c:v>
                </c:pt>
                <c:pt idx="20">
                  <c:v>119478.02945336944</c:v>
                </c:pt>
                <c:pt idx="21">
                  <c:v>118351.28831035389</c:v>
                </c:pt>
                <c:pt idx="22">
                  <c:v>117407.2499886236</c:v>
                </c:pt>
                <c:pt idx="23">
                  <c:v>116656.118619317</c:v>
                </c:pt>
                <c:pt idx="24">
                  <c:v>115985.84981810757</c:v>
                </c:pt>
                <c:pt idx="25">
                  <c:v>115278.81203397439</c:v>
                </c:pt>
                <c:pt idx="26">
                  <c:v>114565.03326236854</c:v>
                </c:pt>
                <c:pt idx="27">
                  <c:v>113959.72332118494</c:v>
                </c:pt>
                <c:pt idx="28">
                  <c:v>113371.40316678259</c:v>
                </c:pt>
                <c:pt idx="29">
                  <c:v>112840.84427145816</c:v>
                </c:pt>
                <c:pt idx="30">
                  <c:v>112384.72052133703</c:v>
                </c:pt>
                <c:pt idx="31">
                  <c:v>111939.18074303908</c:v>
                </c:pt>
                <c:pt idx="32">
                  <c:v>111600.37265504761</c:v>
                </c:pt>
                <c:pt idx="33">
                  <c:v>111233.78299585408</c:v>
                </c:pt>
                <c:pt idx="34">
                  <c:v>111165.64225382799</c:v>
                </c:pt>
                <c:pt idx="35">
                  <c:v>111129.76455999914</c:v>
                </c:pt>
                <c:pt idx="36">
                  <c:v>111091.13405060192</c:v>
                </c:pt>
                <c:pt idx="37">
                  <c:v>111151.37778936213</c:v>
                </c:pt>
                <c:pt idx="38">
                  <c:v>111250.02738933344</c:v>
                </c:pt>
                <c:pt idx="39">
                  <c:v>111189.30303042528</c:v>
                </c:pt>
                <c:pt idx="40">
                  <c:v>111194.03966202028</c:v>
                </c:pt>
                <c:pt idx="41">
                  <c:v>111181.89440357656</c:v>
                </c:pt>
                <c:pt idx="42">
                  <c:v>111002.16797017018</c:v>
                </c:pt>
                <c:pt idx="43">
                  <c:v>111007.545021243</c:v>
                </c:pt>
                <c:pt idx="44">
                  <c:v>110724.27138193244</c:v>
                </c:pt>
                <c:pt idx="45">
                  <c:v>110449.69477780683</c:v>
                </c:pt>
                <c:pt idx="46">
                  <c:v>110096.47642936697</c:v>
                </c:pt>
                <c:pt idx="47">
                  <c:v>109803.57512817747</c:v>
                </c:pt>
                <c:pt idx="48">
                  <c:v>109353.06690456826</c:v>
                </c:pt>
                <c:pt idx="49">
                  <c:v>109146.52005248202</c:v>
                </c:pt>
                <c:pt idx="50">
                  <c:v>108907.33971497485</c:v>
                </c:pt>
                <c:pt idx="51">
                  <c:v>108670.48259955049</c:v>
                </c:pt>
                <c:pt idx="52">
                  <c:v>108359.2245818089</c:v>
                </c:pt>
              </c:numCache>
            </c:numRef>
          </c:val>
          <c:smooth val="0"/>
          <c:extLst xmlns:c16r2="http://schemas.microsoft.com/office/drawing/2015/06/chart">
            <c:ext xmlns:c16="http://schemas.microsoft.com/office/drawing/2014/chart" uri="{C3380CC4-5D6E-409C-BE32-E72D297353CC}">
              <c16:uniqueId val="{00000003-E511-42C9-B9F2-E2275B693400}"/>
            </c:ext>
          </c:extLst>
        </c:ser>
        <c:ser>
          <c:idx val="2"/>
          <c:order val="2"/>
          <c:tx>
            <c:strRef>
              <c:f>'総括表(地区)'!$B$16</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'総括表(地区)'!$C$16:$BC$16</c:f>
              <c:numCache>
                <c:formatCode>#,##0_);[Red]\(#,##0\)</c:formatCode>
                <c:ptCount val="53"/>
                <c:pt idx="0">
                  <c:v>194660.85850075597</c:v>
                </c:pt>
                <c:pt idx="1">
                  <c:v>196525.19674463951</c:v>
                </c:pt>
                <c:pt idx="2">
                  <c:v>198129.94635850438</c:v>
                </c:pt>
                <c:pt idx="3">
                  <c:v>197944.81538165748</c:v>
                </c:pt>
                <c:pt idx="4">
                  <c:v>197581.35073173521</c:v>
                </c:pt>
                <c:pt idx="5">
                  <c:v>198926.92297917118</c:v>
                </c:pt>
                <c:pt idx="6">
                  <c:v>202342.1421158759</c:v>
                </c:pt>
                <c:pt idx="7">
                  <c:v>203558.81346681109</c:v>
                </c:pt>
                <c:pt idx="8">
                  <c:v>204562.43462203894</c:v>
                </c:pt>
                <c:pt idx="9">
                  <c:v>205589.58205430783</c:v>
                </c:pt>
                <c:pt idx="10">
                  <c:v>206278.39143814929</c:v>
                </c:pt>
                <c:pt idx="11">
                  <c:v>206827.32242622765</c:v>
                </c:pt>
                <c:pt idx="12">
                  <c:v>207007.63855852856</c:v>
                </c:pt>
                <c:pt idx="13">
                  <c:v>206912.08107343037</c:v>
                </c:pt>
                <c:pt idx="14">
                  <c:v>207607.89079665925</c:v>
                </c:pt>
                <c:pt idx="15">
                  <c:v>207025.85706143128</c:v>
                </c:pt>
                <c:pt idx="16">
                  <c:v>206379.69531915279</c:v>
                </c:pt>
                <c:pt idx="17">
                  <c:v>205391.63238334088</c:v>
                </c:pt>
                <c:pt idx="18">
                  <c:v>204391.74109488275</c:v>
                </c:pt>
                <c:pt idx="19">
                  <c:v>203056.57555783182</c:v>
                </c:pt>
                <c:pt idx="20">
                  <c:v>201626.72723201645</c:v>
                </c:pt>
                <c:pt idx="21">
                  <c:v>200182.66015887196</c:v>
                </c:pt>
                <c:pt idx="22">
                  <c:v>199261.34582692449</c:v>
                </c:pt>
                <c:pt idx="23">
                  <c:v>198501.03015121812</c:v>
                </c:pt>
                <c:pt idx="24">
                  <c:v>197741.53984642768</c:v>
                </c:pt>
                <c:pt idx="25">
                  <c:v>197041.87987392177</c:v>
                </c:pt>
                <c:pt idx="26">
                  <c:v>196390.99954269332</c:v>
                </c:pt>
                <c:pt idx="27">
                  <c:v>195693.87962177777</c:v>
                </c:pt>
                <c:pt idx="28">
                  <c:v>195185.91360716015</c:v>
                </c:pt>
                <c:pt idx="29">
                  <c:v>194598.08993468448</c:v>
                </c:pt>
                <c:pt idx="30">
                  <c:v>194131.91573076809</c:v>
                </c:pt>
                <c:pt idx="31">
                  <c:v>193800.0312169735</c:v>
                </c:pt>
                <c:pt idx="32">
                  <c:v>193374.3928068052</c:v>
                </c:pt>
                <c:pt idx="33">
                  <c:v>193130.97062573439</c:v>
                </c:pt>
                <c:pt idx="34">
                  <c:v>192882.93737244769</c:v>
                </c:pt>
                <c:pt idx="35">
                  <c:v>192788.08405993177</c:v>
                </c:pt>
                <c:pt idx="36">
                  <c:v>192675.3995836488</c:v>
                </c:pt>
                <c:pt idx="37">
                  <c:v>192609.91367429279</c:v>
                </c:pt>
                <c:pt idx="38">
                  <c:v>192585.45044318118</c:v>
                </c:pt>
                <c:pt idx="39">
                  <c:v>192321.85741889005</c:v>
                </c:pt>
                <c:pt idx="40">
                  <c:v>192050.31193984897</c:v>
                </c:pt>
                <c:pt idx="41">
                  <c:v>191676.65351519382</c:v>
                </c:pt>
                <c:pt idx="42">
                  <c:v>190939.65000916008</c:v>
                </c:pt>
                <c:pt idx="43">
                  <c:v>190157.9663628336</c:v>
                </c:pt>
                <c:pt idx="44">
                  <c:v>189014.41535103277</c:v>
                </c:pt>
                <c:pt idx="45">
                  <c:v>187796.94966650943</c:v>
                </c:pt>
                <c:pt idx="46">
                  <c:v>186715.4136879794</c:v>
                </c:pt>
                <c:pt idx="47">
                  <c:v>185615.56524086601</c:v>
                </c:pt>
                <c:pt idx="48">
                  <c:v>184357.67338104942</c:v>
                </c:pt>
                <c:pt idx="49">
                  <c:v>183259.63795946844</c:v>
                </c:pt>
                <c:pt idx="50">
                  <c:v>182138.69456070536</c:v>
                </c:pt>
                <c:pt idx="51">
                  <c:v>180998.82507113152</c:v>
                </c:pt>
                <c:pt idx="52">
                  <c:v>179895.43708597193</c:v>
                </c:pt>
              </c:numCache>
            </c:numRef>
          </c:val>
          <c:smooth val="0"/>
          <c:extLst xmlns:c16r2="http://schemas.microsoft.com/office/drawing/2015/06/chart">
            <c:ext xmlns:c16="http://schemas.microsoft.com/office/drawing/2014/chart" uri="{C3380CC4-5D6E-409C-BE32-E72D297353CC}">
              <c16:uniqueId val="{00000005-E511-42C9-B9F2-E2275B693400}"/>
            </c:ext>
          </c:extLst>
        </c:ser>
        <c:dLbls>
          <c:showLegendKey val="0"/>
          <c:showVal val="0"/>
          <c:showCatName val="0"/>
          <c:showSerName val="0"/>
          <c:showPercent val="0"/>
          <c:showBubbleSize val="0"/>
        </c:dLbls>
        <c:smooth val="0"/>
        <c:axId val="507686456"/>
        <c:axId val="507686848"/>
        <c:extLst xmlns:c16r2="http://schemas.microsoft.com/office/drawing/2015/06/chart"/>
      </c:lineChart>
      <c:catAx>
        <c:axId val="507686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848"/>
        <c:crosses val="autoZero"/>
        <c:auto val="1"/>
        <c:lblAlgn val="ctr"/>
        <c:lblOffset val="100"/>
        <c:tickLblSkip val="5"/>
        <c:tickMarkSkip val="1"/>
        <c:noMultiLvlLbl val="0"/>
      </c:catAx>
      <c:valAx>
        <c:axId val="507686848"/>
        <c:scaling>
          <c:orientation val="minMax"/>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456"/>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総括表!$A$43</c:f>
          <c:strCache>
            <c:ptCount val="1"/>
            <c:pt idx="0">
              <c:v>：生産年齢人口比率_区全域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総括表!$B$46</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CE51-4C7D-B8D8-87C93C636840}"/>
              </c:ext>
            </c:extLst>
          </c:dPt>
          <c:dPt>
            <c:idx val="2"/>
            <c:marker>
              <c:symbol val="none"/>
            </c:marker>
            <c:bubble3D val="0"/>
            <c:extLst xmlns:c16r2="http://schemas.microsoft.com/office/drawing/2015/06/chart">
              <c:ext xmlns:c16="http://schemas.microsoft.com/office/drawing/2014/chart" uri="{C3380CC4-5D6E-409C-BE32-E72D297353CC}">
                <c16:uniqueId val="{00000001-CE51-4C7D-B8D8-87C93C636840}"/>
              </c:ext>
            </c:extLst>
          </c:dPt>
          <c:dPt>
            <c:idx val="3"/>
            <c:marker>
              <c:symbol val="none"/>
            </c:marker>
            <c:bubble3D val="0"/>
            <c:extLst xmlns:c16r2="http://schemas.microsoft.com/office/drawing/2015/06/chart">
              <c:ext xmlns:c16="http://schemas.microsoft.com/office/drawing/2014/chart" uri="{C3380CC4-5D6E-409C-BE32-E72D297353CC}">
                <c16:uniqueId val="{00000002-CE51-4C7D-B8D8-87C93C636840}"/>
              </c:ext>
            </c:extLst>
          </c:dPt>
          <c:dPt>
            <c:idx val="4"/>
            <c:marker>
              <c:symbol val="none"/>
            </c:marker>
            <c:bubble3D val="0"/>
            <c:extLst xmlns:c16r2="http://schemas.microsoft.com/office/drawing/2015/06/chart">
              <c:ext xmlns:c16="http://schemas.microsoft.com/office/drawing/2014/chart" uri="{C3380CC4-5D6E-409C-BE32-E72D297353CC}">
                <c16:uniqueId val="{00000003-CE51-4C7D-B8D8-87C93C636840}"/>
              </c:ext>
            </c:extLst>
          </c:dPt>
          <c:dPt>
            <c:idx val="6"/>
            <c:marker>
              <c:symbol val="none"/>
            </c:marker>
            <c:bubble3D val="0"/>
            <c:extLst xmlns:c16r2="http://schemas.microsoft.com/office/drawing/2015/06/chart">
              <c:ext xmlns:c16="http://schemas.microsoft.com/office/drawing/2014/chart" uri="{C3380CC4-5D6E-409C-BE32-E72D297353CC}">
                <c16:uniqueId val="{00000004-CE51-4C7D-B8D8-87C93C636840}"/>
              </c:ext>
            </c:extLst>
          </c:dPt>
          <c:dPt>
            <c:idx val="7"/>
            <c:marker>
              <c:symbol val="none"/>
            </c:marker>
            <c:bubble3D val="0"/>
            <c:extLst xmlns:c16r2="http://schemas.microsoft.com/office/drawing/2015/06/chart">
              <c:ext xmlns:c16="http://schemas.microsoft.com/office/drawing/2014/chart" uri="{C3380CC4-5D6E-409C-BE32-E72D297353CC}">
                <c16:uniqueId val="{00000005-CE51-4C7D-B8D8-87C93C636840}"/>
              </c:ext>
            </c:extLst>
          </c:dPt>
          <c:dPt>
            <c:idx val="8"/>
            <c:marker>
              <c:symbol val="none"/>
            </c:marker>
            <c:bubble3D val="0"/>
            <c:extLst xmlns:c16r2="http://schemas.microsoft.com/office/drawing/2015/06/chart">
              <c:ext xmlns:c16="http://schemas.microsoft.com/office/drawing/2014/chart" uri="{C3380CC4-5D6E-409C-BE32-E72D297353CC}">
                <c16:uniqueId val="{00000006-CE51-4C7D-B8D8-87C93C636840}"/>
              </c:ext>
            </c:extLst>
          </c:dPt>
          <c:dPt>
            <c:idx val="9"/>
            <c:marker>
              <c:symbol val="none"/>
            </c:marker>
            <c:bubble3D val="0"/>
            <c:extLst xmlns:c16r2="http://schemas.microsoft.com/office/drawing/2015/06/chart">
              <c:ext xmlns:c16="http://schemas.microsoft.com/office/drawing/2014/chart" uri="{C3380CC4-5D6E-409C-BE32-E72D297353CC}">
                <c16:uniqueId val="{00000007-CE51-4C7D-B8D8-87C93C636840}"/>
              </c:ext>
            </c:extLst>
          </c:dPt>
          <c:dPt>
            <c:idx val="11"/>
            <c:marker>
              <c:symbol val="none"/>
            </c:marker>
            <c:bubble3D val="0"/>
            <c:extLst xmlns:c16r2="http://schemas.microsoft.com/office/drawing/2015/06/chart">
              <c:ext xmlns:c16="http://schemas.microsoft.com/office/drawing/2014/chart" uri="{C3380CC4-5D6E-409C-BE32-E72D297353CC}">
                <c16:uniqueId val="{00000008-CE51-4C7D-B8D8-87C93C636840}"/>
              </c:ext>
            </c:extLst>
          </c:dPt>
          <c:dPt>
            <c:idx val="12"/>
            <c:marker>
              <c:symbol val="none"/>
            </c:marker>
            <c:bubble3D val="0"/>
            <c:extLst xmlns:c16r2="http://schemas.microsoft.com/office/drawing/2015/06/chart">
              <c:ext xmlns:c16="http://schemas.microsoft.com/office/drawing/2014/chart" uri="{C3380CC4-5D6E-409C-BE32-E72D297353CC}">
                <c16:uniqueId val="{00000009-CE51-4C7D-B8D8-87C93C636840}"/>
              </c:ext>
            </c:extLst>
          </c:dPt>
          <c:dPt>
            <c:idx val="13"/>
            <c:marker>
              <c:symbol val="none"/>
            </c:marker>
            <c:bubble3D val="0"/>
            <c:extLst xmlns:c16r2="http://schemas.microsoft.com/office/drawing/2015/06/chart">
              <c:ext xmlns:c16="http://schemas.microsoft.com/office/drawing/2014/chart" uri="{C3380CC4-5D6E-409C-BE32-E72D297353CC}">
                <c16:uniqueId val="{0000000A-CE51-4C7D-B8D8-87C93C636840}"/>
              </c:ext>
            </c:extLst>
          </c:dPt>
          <c:dPt>
            <c:idx val="14"/>
            <c:marker>
              <c:symbol val="none"/>
            </c:marker>
            <c:bubble3D val="0"/>
            <c:extLst xmlns:c16r2="http://schemas.microsoft.com/office/drawing/2015/06/chart">
              <c:ext xmlns:c16="http://schemas.microsoft.com/office/drawing/2014/chart" uri="{C3380CC4-5D6E-409C-BE32-E72D297353CC}">
                <c16:uniqueId val="{0000000B-CE51-4C7D-B8D8-87C93C636840}"/>
              </c:ext>
            </c:extLst>
          </c:dPt>
          <c:dPt>
            <c:idx val="16"/>
            <c:marker>
              <c:symbol val="none"/>
            </c:marker>
            <c:bubble3D val="0"/>
            <c:extLst xmlns:c16r2="http://schemas.microsoft.com/office/drawing/2015/06/chart">
              <c:ext xmlns:c16="http://schemas.microsoft.com/office/drawing/2014/chart" uri="{C3380CC4-5D6E-409C-BE32-E72D297353CC}">
                <c16:uniqueId val="{0000000C-CE51-4C7D-B8D8-87C93C636840}"/>
              </c:ext>
            </c:extLst>
          </c:dPt>
          <c:dPt>
            <c:idx val="17"/>
            <c:marker>
              <c:symbol val="none"/>
            </c:marker>
            <c:bubble3D val="0"/>
            <c:extLst xmlns:c16r2="http://schemas.microsoft.com/office/drawing/2015/06/chart">
              <c:ext xmlns:c16="http://schemas.microsoft.com/office/drawing/2014/chart" uri="{C3380CC4-5D6E-409C-BE32-E72D297353CC}">
                <c16:uniqueId val="{0000000D-CE51-4C7D-B8D8-87C93C636840}"/>
              </c:ext>
            </c:extLst>
          </c:dPt>
          <c:dPt>
            <c:idx val="18"/>
            <c:marker>
              <c:symbol val="none"/>
            </c:marker>
            <c:bubble3D val="0"/>
            <c:extLst xmlns:c16r2="http://schemas.microsoft.com/office/drawing/2015/06/chart">
              <c:ext xmlns:c16="http://schemas.microsoft.com/office/drawing/2014/chart" uri="{C3380CC4-5D6E-409C-BE32-E72D297353CC}">
                <c16:uniqueId val="{0000000E-CE51-4C7D-B8D8-87C93C636840}"/>
              </c:ext>
            </c:extLst>
          </c:dPt>
          <c:dPt>
            <c:idx val="19"/>
            <c:marker>
              <c:symbol val="none"/>
            </c:marker>
            <c:bubble3D val="0"/>
            <c:extLst xmlns:c16r2="http://schemas.microsoft.com/office/drawing/2015/06/chart">
              <c:ext xmlns:c16="http://schemas.microsoft.com/office/drawing/2014/chart" uri="{C3380CC4-5D6E-409C-BE32-E72D297353CC}">
                <c16:uniqueId val="{0000000F-CE51-4C7D-B8D8-87C93C636840}"/>
              </c:ext>
            </c:extLst>
          </c:dPt>
          <c:dPt>
            <c:idx val="21"/>
            <c:marker>
              <c:symbol val="none"/>
            </c:marker>
            <c:bubble3D val="0"/>
            <c:extLst xmlns:c16r2="http://schemas.microsoft.com/office/drawing/2015/06/chart">
              <c:ext xmlns:c16="http://schemas.microsoft.com/office/drawing/2014/chart" uri="{C3380CC4-5D6E-409C-BE32-E72D297353CC}">
                <c16:uniqueId val="{00000010-CE51-4C7D-B8D8-87C93C636840}"/>
              </c:ext>
            </c:extLst>
          </c:dPt>
          <c:dPt>
            <c:idx val="22"/>
            <c:marker>
              <c:symbol val="none"/>
            </c:marker>
            <c:bubble3D val="0"/>
            <c:extLst xmlns:c16r2="http://schemas.microsoft.com/office/drawing/2015/06/chart">
              <c:ext xmlns:c16="http://schemas.microsoft.com/office/drawing/2014/chart" uri="{C3380CC4-5D6E-409C-BE32-E72D297353CC}">
                <c16:uniqueId val="{00000011-CE51-4C7D-B8D8-87C93C636840}"/>
              </c:ext>
            </c:extLst>
          </c:dPt>
          <c:dPt>
            <c:idx val="23"/>
            <c:marker>
              <c:symbol val="none"/>
            </c:marker>
            <c:bubble3D val="0"/>
            <c:extLst xmlns:c16r2="http://schemas.microsoft.com/office/drawing/2015/06/chart">
              <c:ext xmlns:c16="http://schemas.microsoft.com/office/drawing/2014/chart" uri="{C3380CC4-5D6E-409C-BE32-E72D297353CC}">
                <c16:uniqueId val="{00000012-CE51-4C7D-B8D8-87C93C636840}"/>
              </c:ext>
            </c:extLst>
          </c:dPt>
          <c:dPt>
            <c:idx val="24"/>
            <c:marker>
              <c:symbol val="none"/>
            </c:marker>
            <c:bubble3D val="0"/>
            <c:extLst xmlns:c16r2="http://schemas.microsoft.com/office/drawing/2015/06/chart">
              <c:ext xmlns:c16="http://schemas.microsoft.com/office/drawing/2014/chart" uri="{C3380CC4-5D6E-409C-BE32-E72D297353CC}">
                <c16:uniqueId val="{00000013-CE51-4C7D-B8D8-87C93C636840}"/>
              </c:ext>
            </c:extLst>
          </c:dPt>
          <c:dPt>
            <c:idx val="26"/>
            <c:marker>
              <c:symbol val="none"/>
            </c:marker>
            <c:bubble3D val="0"/>
            <c:extLst xmlns:c16r2="http://schemas.microsoft.com/office/drawing/2015/06/chart">
              <c:ext xmlns:c16="http://schemas.microsoft.com/office/drawing/2014/chart" uri="{C3380CC4-5D6E-409C-BE32-E72D297353CC}">
                <c16:uniqueId val="{00000014-CE51-4C7D-B8D8-87C93C636840}"/>
              </c:ext>
            </c:extLst>
          </c:dPt>
          <c:dPt>
            <c:idx val="27"/>
            <c:marker>
              <c:symbol val="none"/>
            </c:marker>
            <c:bubble3D val="0"/>
            <c:extLst xmlns:c16r2="http://schemas.microsoft.com/office/drawing/2015/06/chart">
              <c:ext xmlns:c16="http://schemas.microsoft.com/office/drawing/2014/chart" uri="{C3380CC4-5D6E-409C-BE32-E72D297353CC}">
                <c16:uniqueId val="{00000015-CE51-4C7D-B8D8-87C93C636840}"/>
              </c:ext>
            </c:extLst>
          </c:dPt>
          <c:dPt>
            <c:idx val="28"/>
            <c:marker>
              <c:symbol val="none"/>
            </c:marker>
            <c:bubble3D val="0"/>
            <c:extLst xmlns:c16r2="http://schemas.microsoft.com/office/drawing/2015/06/chart">
              <c:ext xmlns:c16="http://schemas.microsoft.com/office/drawing/2014/chart" uri="{C3380CC4-5D6E-409C-BE32-E72D297353CC}">
                <c16:uniqueId val="{00000016-CE51-4C7D-B8D8-87C93C636840}"/>
              </c:ext>
            </c:extLst>
          </c:dPt>
          <c:dPt>
            <c:idx val="29"/>
            <c:marker>
              <c:symbol val="none"/>
            </c:marker>
            <c:bubble3D val="0"/>
            <c:extLst xmlns:c16r2="http://schemas.microsoft.com/office/drawing/2015/06/chart">
              <c:ext xmlns:c16="http://schemas.microsoft.com/office/drawing/2014/chart" uri="{C3380CC4-5D6E-409C-BE32-E72D297353CC}">
                <c16:uniqueId val="{00000017-CE51-4C7D-B8D8-87C93C636840}"/>
              </c:ext>
            </c:extLst>
          </c:dPt>
          <c:dPt>
            <c:idx val="31"/>
            <c:marker>
              <c:symbol val="none"/>
            </c:marker>
            <c:bubble3D val="0"/>
            <c:extLst xmlns:c16r2="http://schemas.microsoft.com/office/drawing/2015/06/chart">
              <c:ext xmlns:c16="http://schemas.microsoft.com/office/drawing/2014/chart" uri="{C3380CC4-5D6E-409C-BE32-E72D297353CC}">
                <c16:uniqueId val="{00000018-CE51-4C7D-B8D8-87C93C636840}"/>
              </c:ext>
            </c:extLst>
          </c:dPt>
          <c:dPt>
            <c:idx val="32"/>
            <c:marker>
              <c:symbol val="none"/>
            </c:marker>
            <c:bubble3D val="0"/>
            <c:extLst xmlns:c16r2="http://schemas.microsoft.com/office/drawing/2015/06/chart">
              <c:ext xmlns:c16="http://schemas.microsoft.com/office/drawing/2014/chart" uri="{C3380CC4-5D6E-409C-BE32-E72D297353CC}">
                <c16:uniqueId val="{00000019-CE51-4C7D-B8D8-87C93C636840}"/>
              </c:ext>
            </c:extLst>
          </c:dPt>
          <c:dPt>
            <c:idx val="33"/>
            <c:marker>
              <c:symbol val="none"/>
            </c:marker>
            <c:bubble3D val="0"/>
            <c:extLst xmlns:c16r2="http://schemas.microsoft.com/office/drawing/2015/06/chart">
              <c:ext xmlns:c16="http://schemas.microsoft.com/office/drawing/2014/chart" uri="{C3380CC4-5D6E-409C-BE32-E72D297353CC}">
                <c16:uniqueId val="{0000001A-CE51-4C7D-B8D8-87C93C636840}"/>
              </c:ext>
            </c:extLst>
          </c:dPt>
          <c:dPt>
            <c:idx val="34"/>
            <c:marker>
              <c:symbol val="none"/>
            </c:marker>
            <c:bubble3D val="0"/>
            <c:extLst xmlns:c16r2="http://schemas.microsoft.com/office/drawing/2015/06/chart">
              <c:ext xmlns:c16="http://schemas.microsoft.com/office/drawing/2014/chart" uri="{C3380CC4-5D6E-409C-BE32-E72D297353CC}">
                <c16:uniqueId val="{0000001B-CE51-4C7D-B8D8-87C93C636840}"/>
              </c:ext>
            </c:extLst>
          </c:dPt>
          <c:dPt>
            <c:idx val="36"/>
            <c:marker>
              <c:symbol val="none"/>
            </c:marker>
            <c:bubble3D val="0"/>
            <c:extLst xmlns:c16r2="http://schemas.microsoft.com/office/drawing/2015/06/chart">
              <c:ext xmlns:c16="http://schemas.microsoft.com/office/drawing/2014/chart" uri="{C3380CC4-5D6E-409C-BE32-E72D297353CC}">
                <c16:uniqueId val="{0000001C-CE51-4C7D-B8D8-87C93C636840}"/>
              </c:ext>
            </c:extLst>
          </c:dPt>
          <c:dPt>
            <c:idx val="37"/>
            <c:marker>
              <c:symbol val="none"/>
            </c:marker>
            <c:bubble3D val="0"/>
            <c:extLst xmlns:c16r2="http://schemas.microsoft.com/office/drawing/2015/06/chart">
              <c:ext xmlns:c16="http://schemas.microsoft.com/office/drawing/2014/chart" uri="{C3380CC4-5D6E-409C-BE32-E72D297353CC}">
                <c16:uniqueId val="{0000001D-CE51-4C7D-B8D8-87C93C636840}"/>
              </c:ext>
            </c:extLst>
          </c:dPt>
          <c:dPt>
            <c:idx val="38"/>
            <c:marker>
              <c:symbol val="none"/>
            </c:marker>
            <c:bubble3D val="0"/>
            <c:extLst xmlns:c16r2="http://schemas.microsoft.com/office/drawing/2015/06/chart">
              <c:ext xmlns:c16="http://schemas.microsoft.com/office/drawing/2014/chart" uri="{C3380CC4-5D6E-409C-BE32-E72D297353CC}">
                <c16:uniqueId val="{0000001E-CE51-4C7D-B8D8-87C93C636840}"/>
              </c:ext>
            </c:extLst>
          </c:dPt>
          <c:dPt>
            <c:idx val="39"/>
            <c:marker>
              <c:symbol val="none"/>
            </c:marker>
            <c:bubble3D val="0"/>
            <c:extLst xmlns:c16r2="http://schemas.microsoft.com/office/drawing/2015/06/chart">
              <c:ext xmlns:c16="http://schemas.microsoft.com/office/drawing/2014/chart" uri="{C3380CC4-5D6E-409C-BE32-E72D297353CC}">
                <c16:uniqueId val="{0000001F-CE51-4C7D-B8D8-87C93C636840}"/>
              </c:ext>
            </c:extLst>
          </c:dPt>
          <c:dPt>
            <c:idx val="41"/>
            <c:marker>
              <c:symbol val="none"/>
            </c:marker>
            <c:bubble3D val="0"/>
            <c:extLst xmlns:c16r2="http://schemas.microsoft.com/office/drawing/2015/06/chart">
              <c:ext xmlns:c16="http://schemas.microsoft.com/office/drawing/2014/chart" uri="{C3380CC4-5D6E-409C-BE32-E72D297353CC}">
                <c16:uniqueId val="{00000020-CE51-4C7D-B8D8-87C93C636840}"/>
              </c:ext>
            </c:extLst>
          </c:dPt>
          <c:dPt>
            <c:idx val="42"/>
            <c:marker>
              <c:symbol val="none"/>
            </c:marker>
            <c:bubble3D val="0"/>
            <c:extLst xmlns:c16r2="http://schemas.microsoft.com/office/drawing/2015/06/chart">
              <c:ext xmlns:c16="http://schemas.microsoft.com/office/drawing/2014/chart" uri="{C3380CC4-5D6E-409C-BE32-E72D297353CC}">
                <c16:uniqueId val="{00000021-CE51-4C7D-B8D8-87C93C636840}"/>
              </c:ext>
            </c:extLst>
          </c:dPt>
          <c:dPt>
            <c:idx val="43"/>
            <c:marker>
              <c:symbol val="none"/>
            </c:marker>
            <c:bubble3D val="0"/>
            <c:extLst xmlns:c16r2="http://schemas.microsoft.com/office/drawing/2015/06/chart">
              <c:ext xmlns:c16="http://schemas.microsoft.com/office/drawing/2014/chart" uri="{C3380CC4-5D6E-409C-BE32-E72D297353CC}">
                <c16:uniqueId val="{00000022-CE51-4C7D-B8D8-87C93C636840}"/>
              </c:ext>
            </c:extLst>
          </c:dPt>
          <c:dPt>
            <c:idx val="44"/>
            <c:marker>
              <c:symbol val="none"/>
            </c:marker>
            <c:bubble3D val="0"/>
            <c:extLst xmlns:c16r2="http://schemas.microsoft.com/office/drawing/2015/06/chart">
              <c:ext xmlns:c16="http://schemas.microsoft.com/office/drawing/2014/chart" uri="{C3380CC4-5D6E-409C-BE32-E72D297353CC}">
                <c16:uniqueId val="{00000023-CE51-4C7D-B8D8-87C93C636840}"/>
              </c:ext>
            </c:extLst>
          </c:dPt>
          <c:dPt>
            <c:idx val="46"/>
            <c:marker>
              <c:symbol val="none"/>
            </c:marker>
            <c:bubble3D val="0"/>
            <c:extLst xmlns:c16r2="http://schemas.microsoft.com/office/drawing/2015/06/chart">
              <c:ext xmlns:c16="http://schemas.microsoft.com/office/drawing/2014/chart" uri="{C3380CC4-5D6E-409C-BE32-E72D297353CC}">
                <c16:uniqueId val="{00000024-CE51-4C7D-B8D8-87C93C636840}"/>
              </c:ext>
            </c:extLst>
          </c:dPt>
          <c:dPt>
            <c:idx val="47"/>
            <c:marker>
              <c:symbol val="none"/>
            </c:marker>
            <c:bubble3D val="0"/>
            <c:extLst xmlns:c16r2="http://schemas.microsoft.com/office/drawing/2015/06/chart">
              <c:ext xmlns:c16="http://schemas.microsoft.com/office/drawing/2014/chart" uri="{C3380CC4-5D6E-409C-BE32-E72D297353CC}">
                <c16:uniqueId val="{00000025-CE51-4C7D-B8D8-87C93C636840}"/>
              </c:ext>
            </c:extLst>
          </c:dPt>
          <c:dPt>
            <c:idx val="48"/>
            <c:marker>
              <c:symbol val="none"/>
            </c:marker>
            <c:bubble3D val="0"/>
            <c:extLst xmlns:c16r2="http://schemas.microsoft.com/office/drawing/2015/06/chart">
              <c:ext xmlns:c16="http://schemas.microsoft.com/office/drawing/2014/chart" uri="{C3380CC4-5D6E-409C-BE32-E72D297353CC}">
                <c16:uniqueId val="{00000026-CE51-4C7D-B8D8-87C93C636840}"/>
              </c:ext>
            </c:extLst>
          </c:dPt>
          <c:dPt>
            <c:idx val="49"/>
            <c:marker>
              <c:symbol val="none"/>
            </c:marker>
            <c:bubble3D val="0"/>
            <c:extLst xmlns:c16r2="http://schemas.microsoft.com/office/drawing/2015/06/chart">
              <c:ext xmlns:c16="http://schemas.microsoft.com/office/drawing/2014/chart" uri="{C3380CC4-5D6E-409C-BE32-E72D297353CC}">
                <c16:uniqueId val="{00000027-CE51-4C7D-B8D8-87C93C636840}"/>
              </c:ext>
            </c:extLst>
          </c:dPt>
          <c:dPt>
            <c:idx val="51"/>
            <c:marker>
              <c:symbol val="none"/>
            </c:marker>
            <c:bubble3D val="0"/>
            <c:extLst xmlns:c16r2="http://schemas.microsoft.com/office/drawing/2015/06/chart">
              <c:ext xmlns:c16="http://schemas.microsoft.com/office/drawing/2014/chart" uri="{C3380CC4-5D6E-409C-BE32-E72D297353CC}">
                <c16:uniqueId val="{00000028-CE51-4C7D-B8D8-87C93C636840}"/>
              </c:ext>
            </c:extLst>
          </c:dPt>
          <c:dPt>
            <c:idx val="52"/>
            <c:marker>
              <c:symbol val="none"/>
            </c:marker>
            <c:bubble3D val="0"/>
            <c:extLst xmlns:c16r2="http://schemas.microsoft.com/office/drawing/2015/06/chart">
              <c:ext xmlns:c16="http://schemas.microsoft.com/office/drawing/2014/chart" uri="{C3380CC4-5D6E-409C-BE32-E72D297353CC}">
                <c16:uniqueId val="{00000029-CE51-4C7D-B8D8-87C93C636840}"/>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総括表!$C$46:$BC$46</c:f>
              <c:numCache>
                <c:formatCode>0.0%</c:formatCode>
                <c:ptCount val="53"/>
                <c:pt idx="0">
                  <c:v>0.66161602895453198</c:v>
                </c:pt>
                <c:pt idx="1">
                  <c:v>0.66286698083982354</c:v>
                </c:pt>
                <c:pt idx="2">
                  <c:v>0.66489809977766967</c:v>
                </c:pt>
                <c:pt idx="3">
                  <c:v>0.66467576791808869</c:v>
                </c:pt>
                <c:pt idx="4">
                  <c:v>0.66531769458887879</c:v>
                </c:pt>
                <c:pt idx="5">
                  <c:v>0.66825548271956614</c:v>
                </c:pt>
                <c:pt idx="6">
                  <c:v>0.67307403964374635</c:v>
                </c:pt>
                <c:pt idx="7">
                  <c:v>0.67631367348403915</c:v>
                </c:pt>
                <c:pt idx="8">
                  <c:v>0.67841737768447596</c:v>
                </c:pt>
                <c:pt idx="9">
                  <c:v>0.68074309877586847</c:v>
                </c:pt>
                <c:pt idx="10">
                  <c:v>0.68249843823822343</c:v>
                </c:pt>
                <c:pt idx="11">
                  <c:v>0.6839146296823323</c:v>
                </c:pt>
                <c:pt idx="12">
                  <c:v>0.68433338003453115</c:v>
                </c:pt>
                <c:pt idx="13">
                  <c:v>0.68361804965067197</c:v>
                </c:pt>
                <c:pt idx="14">
                  <c:v>0.68560909925997227</c:v>
                </c:pt>
                <c:pt idx="15">
                  <c:v>0.683488230460504</c:v>
                </c:pt>
                <c:pt idx="16">
                  <c:v>0.68152822943245617</c:v>
                </c:pt>
                <c:pt idx="17">
                  <c:v>0.67852198640945616</c:v>
                </c:pt>
                <c:pt idx="18">
                  <c:v>0.67534532069552811</c:v>
                </c:pt>
                <c:pt idx="19">
                  <c:v>0.67145479024445542</c:v>
                </c:pt>
                <c:pt idx="20">
                  <c:v>0.66741625373788371</c:v>
                </c:pt>
                <c:pt idx="21">
                  <c:v>0.66295160216328874</c:v>
                </c:pt>
                <c:pt idx="22">
                  <c:v>0.65985732290759291</c:v>
                </c:pt>
                <c:pt idx="23">
                  <c:v>0.65732757510733131</c:v>
                </c:pt>
                <c:pt idx="24">
                  <c:v>0.65502388623606367</c:v>
                </c:pt>
                <c:pt idx="25">
                  <c:v>0.65327648955287609</c:v>
                </c:pt>
                <c:pt idx="26">
                  <c:v>0.65149395279273814</c:v>
                </c:pt>
                <c:pt idx="27">
                  <c:v>0.6501167204328161</c:v>
                </c:pt>
                <c:pt idx="28">
                  <c:v>0.64904612586673405</c:v>
                </c:pt>
                <c:pt idx="29">
                  <c:v>0.64791596651219441</c:v>
                </c:pt>
                <c:pt idx="30">
                  <c:v>0.64708460089575293</c:v>
                </c:pt>
                <c:pt idx="31">
                  <c:v>0.6465305719889719</c:v>
                </c:pt>
                <c:pt idx="32">
                  <c:v>0.64588192955095058</c:v>
                </c:pt>
                <c:pt idx="33">
                  <c:v>0.64562800063425052</c:v>
                </c:pt>
                <c:pt idx="34">
                  <c:v>0.64603810884050927</c:v>
                </c:pt>
                <c:pt idx="35">
                  <c:v>0.64677151867048266</c:v>
                </c:pt>
                <c:pt idx="36">
                  <c:v>0.64761000599024421</c:v>
                </c:pt>
                <c:pt idx="37">
                  <c:v>0.64892197803512908</c:v>
                </c:pt>
                <c:pt idx="38">
                  <c:v>0.65035324468248457</c:v>
                </c:pt>
                <c:pt idx="39">
                  <c:v>0.65130480302247518</c:v>
                </c:pt>
                <c:pt idx="40">
                  <c:v>0.65244879841493197</c:v>
                </c:pt>
                <c:pt idx="41">
                  <c:v>0.65329266752079185</c:v>
                </c:pt>
                <c:pt idx="42">
                  <c:v>0.6533270552997763</c:v>
                </c:pt>
                <c:pt idx="43">
                  <c:v>0.65356228933308835</c:v>
                </c:pt>
                <c:pt idx="44">
                  <c:v>0.65269335169234877</c:v>
                </c:pt>
                <c:pt idx="45">
                  <c:v>0.6516524681824688</c:v>
                </c:pt>
                <c:pt idx="46">
                  <c:v>0.6508114632529316</c:v>
                </c:pt>
                <c:pt idx="47">
                  <c:v>0.65003650070151076</c:v>
                </c:pt>
                <c:pt idx="48">
                  <c:v>0.64859077918377261</c:v>
                </c:pt>
                <c:pt idx="49">
                  <c:v>0.6479094350704615</c:v>
                </c:pt>
                <c:pt idx="50">
                  <c:v>0.64727241716486494</c:v>
                </c:pt>
                <c:pt idx="51">
                  <c:v>0.64670282647275601</c:v>
                </c:pt>
                <c:pt idx="52">
                  <c:v>0.64599482982322143</c:v>
                </c:pt>
              </c:numCache>
            </c:numRef>
          </c:val>
          <c:smooth val="0"/>
          <c:extLst xmlns:c16r2="http://schemas.microsoft.com/office/drawing/2015/06/chart">
            <c:ext xmlns:c16="http://schemas.microsoft.com/office/drawing/2014/chart" uri="{C3380CC4-5D6E-409C-BE32-E72D297353CC}">
              <c16:uniqueId val="{0000002D-CE51-4C7D-B8D8-87C93C636840}"/>
            </c:ext>
          </c:extLst>
        </c:ser>
        <c:dLbls>
          <c:showLegendKey val="0"/>
          <c:showVal val="0"/>
          <c:showCatName val="0"/>
          <c:showSerName val="0"/>
          <c:showPercent val="0"/>
          <c:showBubbleSize val="0"/>
        </c:dLbls>
        <c:smooth val="0"/>
        <c:axId val="514368072"/>
        <c:axId val="514374736"/>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総括表!$B$47</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総括表!$C$47:$BF$47</c15:sqref>
                        </c15:formulaRef>
                      </c:ext>
                    </c:extLst>
                    <c:numCache>
                      <c:formatCode>0.0%</c:formatCode>
                      <c:ptCount val="56"/>
                      <c:pt idx="0">
                        <c:v>0.66216187749014477</c:v>
                      </c:pt>
                      <c:pt idx="1">
                        <c:v>0.66136247987229801</c:v>
                      </c:pt>
                      <c:pt idx="2">
                        <c:v>0.66161602895453187</c:v>
                      </c:pt>
                      <c:pt idx="3">
                        <c:v>0.66286698083982376</c:v>
                      </c:pt>
                      <c:pt idx="4">
                        <c:v>0.66489809977766978</c:v>
                      </c:pt>
                      <c:pt idx="5">
                        <c:v>0.66467576791808869</c:v>
                      </c:pt>
                      <c:pt idx="6">
                        <c:v>0.66531769458887913</c:v>
                      </c:pt>
                      <c:pt idx="7">
                        <c:v>0.66566519542994651</c:v>
                      </c:pt>
                      <c:pt idx="8">
                        <c:v>0.66604665668459018</c:v>
                      </c:pt>
                      <c:pt idx="9">
                        <c:v>0.66715245669261858</c:v>
                      </c:pt>
                      <c:pt idx="10">
                        <c:v>0.66789499130842833</c:v>
                      </c:pt>
                      <c:pt idx="11">
                        <c:v>0.66909974662419125</c:v>
                      </c:pt>
                      <c:pt idx="12">
                        <c:v>0.66970831728447688</c:v>
                      </c:pt>
                      <c:pt idx="13">
                        <c:v>0.67002637300572665</c:v>
                      </c:pt>
                      <c:pt idx="14">
                        <c:v>0.66938653420122529</c:v>
                      </c:pt>
                      <c:pt idx="15">
                        <c:v>0.66795643913265068</c:v>
                      </c:pt>
                      <c:pt idx="16">
                        <c:v>0.66932904909549862</c:v>
                      </c:pt>
                      <c:pt idx="17">
                        <c:v>0.66656873397952088</c:v>
                      </c:pt>
                      <c:pt idx="18">
                        <c:v>0.66388069970089858</c:v>
                      </c:pt>
                      <c:pt idx="19">
                        <c:v>0.66024256412268567</c:v>
                      </c:pt>
                      <c:pt idx="20">
                        <c:v>0.65665184068259363</c:v>
                      </c:pt>
                      <c:pt idx="21">
                        <c:v>0.65227559916393107</c:v>
                      </c:pt>
                      <c:pt idx="22">
                        <c:v>0.64762635661524914</c:v>
                      </c:pt>
                      <c:pt idx="23">
                        <c:v>0.6428878494102015</c:v>
                      </c:pt>
                      <c:pt idx="24">
                        <c:v>0.63862283011908816</c:v>
                      </c:pt>
                      <c:pt idx="25">
                        <c:v>0.63529275358184933</c:v>
                      </c:pt>
                      <c:pt idx="26">
                        <c:v>0.63228352352359884</c:v>
                      </c:pt>
                      <c:pt idx="27">
                        <c:v>0.62968606586022735</c:v>
                      </c:pt>
                      <c:pt idx="28">
                        <c:v>0.62708604058642392</c:v>
                      </c:pt>
                      <c:pt idx="29">
                        <c:v>0.6249151699457024</c:v>
                      </c:pt>
                      <c:pt idx="30">
                        <c:v>0.62319317955124642</c:v>
                      </c:pt>
                      <c:pt idx="31">
                        <c:v>0.62136941274148094</c:v>
                      </c:pt>
                      <c:pt idx="32">
                        <c:v>0.6196988238175738</c:v>
                      </c:pt>
                      <c:pt idx="33">
                        <c:v>0.61841337697216026</c:v>
                      </c:pt>
                      <c:pt idx="34">
                        <c:v>0.61717966910832356</c:v>
                      </c:pt>
                      <c:pt idx="35">
                        <c:v>0.6163958209163658</c:v>
                      </c:pt>
                      <c:pt idx="36">
                        <c:v>0.61637530229803139</c:v>
                      </c:pt>
                      <c:pt idx="37">
                        <c:v>0.61688790715784714</c:v>
                      </c:pt>
                      <c:pt idx="38">
                        <c:v>0.61760638054485051</c:v>
                      </c:pt>
                      <c:pt idx="39">
                        <c:v>0.61906993221225148</c:v>
                      </c:pt>
                      <c:pt idx="40">
                        <c:v>0.62083409898800757</c:v>
                      </c:pt>
                      <c:pt idx="41">
                        <c:v>0.62222122187668771</c:v>
                      </c:pt>
                      <c:pt idx="42">
                        <c:v>0.62368234626225227</c:v>
                      </c:pt>
                      <c:pt idx="43">
                        <c:v>0.62487751603121822</c:v>
                      </c:pt>
                      <c:pt idx="44">
                        <c:v>0.62542658812062291</c:v>
                      </c:pt>
                      <c:pt idx="45">
                        <c:v>0.62619455323102458</c:v>
                      </c:pt>
                      <c:pt idx="46">
                        <c:v>0.62609833379967939</c:v>
                      </c:pt>
                      <c:pt idx="47">
                        <c:v>0.62610001456345299</c:v>
                      </c:pt>
                      <c:pt idx="48">
                        <c:v>0.62653197377316261</c:v>
                      </c:pt>
                      <c:pt idx="49">
                        <c:v>0.62739148729354288</c:v>
                      </c:pt>
                      <c:pt idx="50">
                        <c:v>0.62766470456392243</c:v>
                      </c:pt>
                      <c:pt idx="51">
                        <c:v>0.6282619026004963</c:v>
                      </c:pt>
                      <c:pt idx="52">
                        <c:v>0.62863165002278698</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E-CE51-4C7D-B8D8-87C93C636840}"/>
                  </c:ext>
                </c:extLst>
              </c15:ser>
            </c15:filteredLineSeries>
          </c:ext>
        </c:extLst>
      </c:lineChart>
      <c:catAx>
        <c:axId val="514368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ltLang="en-US"/>
                  <a:t>月</a:t>
                </a:r>
                <a:r>
                  <a:rPr lang="en-US" altLang="ja-JP"/>
                  <a:t>1</a:t>
                </a:r>
                <a:r>
                  <a:rPr lang="ja-JP" altLang="en-US"/>
                  <a:t>日</a:t>
                </a:r>
                <a:r>
                  <a:rPr lang="ja-JP"/>
                  <a:t>）</a:t>
                </a:r>
              </a:p>
            </c:rich>
          </c:tx>
          <c:layout>
            <c:manualLayout>
              <c:xMode val="edge"/>
              <c:yMode val="edge"/>
              <c:x val="0.42132197173983388"/>
              <c:y val="0.93643750000000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4736"/>
        <c:crosses val="autoZero"/>
        <c:auto val="1"/>
        <c:lblAlgn val="ctr"/>
        <c:lblOffset val="100"/>
        <c:tickLblSkip val="5"/>
        <c:noMultiLvlLbl val="0"/>
      </c:catAx>
      <c:valAx>
        <c:axId val="514374736"/>
        <c:scaling>
          <c:orientation val="minMax"/>
          <c:max val="0.70000000000000007"/>
          <c:min val="0.5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8072"/>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総括表!$A$206</c:f>
          <c:strCache>
            <c:ptCount val="1"/>
            <c:pt idx="0">
              <c:v>：総人口増減_年間_区全域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786430805738329"/>
          <c:h val="0.71225262467191597"/>
        </c:manualLayout>
      </c:layout>
      <c:lineChart>
        <c:grouping val="standard"/>
        <c:varyColors val="0"/>
        <c:ser>
          <c:idx val="4"/>
          <c:order val="0"/>
          <c:tx>
            <c:strRef>
              <c:f>総括表!$B$209</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CE15-42F8-AC94-D5772B593527}"/>
              </c:ext>
            </c:extLst>
          </c:dPt>
          <c:dPt>
            <c:idx val="2"/>
            <c:marker>
              <c:symbol val="none"/>
            </c:marker>
            <c:bubble3D val="0"/>
            <c:extLst xmlns:c16r2="http://schemas.microsoft.com/office/drawing/2015/06/chart">
              <c:ext xmlns:c16="http://schemas.microsoft.com/office/drawing/2014/chart" uri="{C3380CC4-5D6E-409C-BE32-E72D297353CC}">
                <c16:uniqueId val="{00000001-CE15-42F8-AC94-D5772B593527}"/>
              </c:ext>
            </c:extLst>
          </c:dPt>
          <c:dPt>
            <c:idx val="3"/>
            <c:marker>
              <c:symbol val="none"/>
            </c:marker>
            <c:bubble3D val="0"/>
            <c:extLst xmlns:c16r2="http://schemas.microsoft.com/office/drawing/2015/06/chart">
              <c:ext xmlns:c16="http://schemas.microsoft.com/office/drawing/2014/chart" uri="{C3380CC4-5D6E-409C-BE32-E72D297353CC}">
                <c16:uniqueId val="{00000002-CE15-42F8-AC94-D5772B593527}"/>
              </c:ext>
            </c:extLst>
          </c:dPt>
          <c:dPt>
            <c:idx val="4"/>
            <c:marker>
              <c:symbol val="none"/>
            </c:marker>
            <c:bubble3D val="0"/>
            <c:extLst xmlns:c16r2="http://schemas.microsoft.com/office/drawing/2015/06/chart">
              <c:ext xmlns:c16="http://schemas.microsoft.com/office/drawing/2014/chart" uri="{C3380CC4-5D6E-409C-BE32-E72D297353CC}">
                <c16:uniqueId val="{00000003-CE15-42F8-AC94-D5772B593527}"/>
              </c:ext>
            </c:extLst>
          </c:dPt>
          <c:dPt>
            <c:idx val="6"/>
            <c:marker>
              <c:symbol val="none"/>
            </c:marker>
            <c:bubble3D val="0"/>
            <c:extLst xmlns:c16r2="http://schemas.microsoft.com/office/drawing/2015/06/chart">
              <c:ext xmlns:c16="http://schemas.microsoft.com/office/drawing/2014/chart" uri="{C3380CC4-5D6E-409C-BE32-E72D297353CC}">
                <c16:uniqueId val="{00000004-CE15-42F8-AC94-D5772B593527}"/>
              </c:ext>
            </c:extLst>
          </c:dPt>
          <c:dPt>
            <c:idx val="7"/>
            <c:marker>
              <c:symbol val="none"/>
            </c:marker>
            <c:bubble3D val="0"/>
            <c:extLst xmlns:c16r2="http://schemas.microsoft.com/office/drawing/2015/06/chart">
              <c:ext xmlns:c16="http://schemas.microsoft.com/office/drawing/2014/chart" uri="{C3380CC4-5D6E-409C-BE32-E72D297353CC}">
                <c16:uniqueId val="{00000005-CE15-42F8-AC94-D5772B593527}"/>
              </c:ext>
            </c:extLst>
          </c:dPt>
          <c:dPt>
            <c:idx val="8"/>
            <c:marker>
              <c:symbol val="none"/>
            </c:marker>
            <c:bubble3D val="0"/>
            <c:extLst xmlns:c16r2="http://schemas.microsoft.com/office/drawing/2015/06/chart">
              <c:ext xmlns:c16="http://schemas.microsoft.com/office/drawing/2014/chart" uri="{C3380CC4-5D6E-409C-BE32-E72D297353CC}">
                <c16:uniqueId val="{00000006-CE15-42F8-AC94-D5772B593527}"/>
              </c:ext>
            </c:extLst>
          </c:dPt>
          <c:dPt>
            <c:idx val="9"/>
            <c:marker>
              <c:symbol val="none"/>
            </c:marker>
            <c:bubble3D val="0"/>
            <c:extLst xmlns:c16r2="http://schemas.microsoft.com/office/drawing/2015/06/chart">
              <c:ext xmlns:c16="http://schemas.microsoft.com/office/drawing/2014/chart" uri="{C3380CC4-5D6E-409C-BE32-E72D297353CC}">
                <c16:uniqueId val="{00000007-CE15-42F8-AC94-D5772B593527}"/>
              </c:ext>
            </c:extLst>
          </c:dPt>
          <c:dPt>
            <c:idx val="11"/>
            <c:marker>
              <c:symbol val="none"/>
            </c:marker>
            <c:bubble3D val="0"/>
            <c:extLst xmlns:c16r2="http://schemas.microsoft.com/office/drawing/2015/06/chart">
              <c:ext xmlns:c16="http://schemas.microsoft.com/office/drawing/2014/chart" uri="{C3380CC4-5D6E-409C-BE32-E72D297353CC}">
                <c16:uniqueId val="{00000008-CE15-42F8-AC94-D5772B593527}"/>
              </c:ext>
            </c:extLst>
          </c:dPt>
          <c:dPt>
            <c:idx val="12"/>
            <c:marker>
              <c:symbol val="none"/>
            </c:marker>
            <c:bubble3D val="0"/>
            <c:extLst xmlns:c16r2="http://schemas.microsoft.com/office/drawing/2015/06/chart">
              <c:ext xmlns:c16="http://schemas.microsoft.com/office/drawing/2014/chart" uri="{C3380CC4-5D6E-409C-BE32-E72D297353CC}">
                <c16:uniqueId val="{00000009-CE15-42F8-AC94-D5772B593527}"/>
              </c:ext>
            </c:extLst>
          </c:dPt>
          <c:dPt>
            <c:idx val="13"/>
            <c:marker>
              <c:symbol val="none"/>
            </c:marker>
            <c:bubble3D val="0"/>
            <c:extLst xmlns:c16r2="http://schemas.microsoft.com/office/drawing/2015/06/chart">
              <c:ext xmlns:c16="http://schemas.microsoft.com/office/drawing/2014/chart" uri="{C3380CC4-5D6E-409C-BE32-E72D297353CC}">
                <c16:uniqueId val="{0000000A-CE15-42F8-AC94-D5772B593527}"/>
              </c:ext>
            </c:extLst>
          </c:dPt>
          <c:dPt>
            <c:idx val="14"/>
            <c:marker>
              <c:symbol val="none"/>
            </c:marker>
            <c:bubble3D val="0"/>
            <c:extLst xmlns:c16r2="http://schemas.microsoft.com/office/drawing/2015/06/chart">
              <c:ext xmlns:c16="http://schemas.microsoft.com/office/drawing/2014/chart" uri="{C3380CC4-5D6E-409C-BE32-E72D297353CC}">
                <c16:uniqueId val="{0000000B-CE15-42F8-AC94-D5772B593527}"/>
              </c:ext>
            </c:extLst>
          </c:dPt>
          <c:dPt>
            <c:idx val="16"/>
            <c:marker>
              <c:symbol val="none"/>
            </c:marker>
            <c:bubble3D val="0"/>
            <c:extLst xmlns:c16r2="http://schemas.microsoft.com/office/drawing/2015/06/chart">
              <c:ext xmlns:c16="http://schemas.microsoft.com/office/drawing/2014/chart" uri="{C3380CC4-5D6E-409C-BE32-E72D297353CC}">
                <c16:uniqueId val="{0000000C-CE15-42F8-AC94-D5772B593527}"/>
              </c:ext>
            </c:extLst>
          </c:dPt>
          <c:dPt>
            <c:idx val="17"/>
            <c:marker>
              <c:symbol val="none"/>
            </c:marker>
            <c:bubble3D val="0"/>
            <c:extLst xmlns:c16r2="http://schemas.microsoft.com/office/drawing/2015/06/chart">
              <c:ext xmlns:c16="http://schemas.microsoft.com/office/drawing/2014/chart" uri="{C3380CC4-5D6E-409C-BE32-E72D297353CC}">
                <c16:uniqueId val="{0000000D-CE15-42F8-AC94-D5772B593527}"/>
              </c:ext>
            </c:extLst>
          </c:dPt>
          <c:dPt>
            <c:idx val="18"/>
            <c:marker>
              <c:symbol val="none"/>
            </c:marker>
            <c:bubble3D val="0"/>
            <c:extLst xmlns:c16r2="http://schemas.microsoft.com/office/drawing/2015/06/chart">
              <c:ext xmlns:c16="http://schemas.microsoft.com/office/drawing/2014/chart" uri="{C3380CC4-5D6E-409C-BE32-E72D297353CC}">
                <c16:uniqueId val="{0000000E-CE15-42F8-AC94-D5772B593527}"/>
              </c:ext>
            </c:extLst>
          </c:dPt>
          <c:dPt>
            <c:idx val="19"/>
            <c:marker>
              <c:symbol val="none"/>
            </c:marker>
            <c:bubble3D val="0"/>
            <c:extLst xmlns:c16r2="http://schemas.microsoft.com/office/drawing/2015/06/chart">
              <c:ext xmlns:c16="http://schemas.microsoft.com/office/drawing/2014/chart" uri="{C3380CC4-5D6E-409C-BE32-E72D297353CC}">
                <c16:uniqueId val="{0000000F-CE15-42F8-AC94-D5772B593527}"/>
              </c:ext>
            </c:extLst>
          </c:dPt>
          <c:dPt>
            <c:idx val="21"/>
            <c:marker>
              <c:symbol val="none"/>
            </c:marker>
            <c:bubble3D val="0"/>
            <c:extLst xmlns:c16r2="http://schemas.microsoft.com/office/drawing/2015/06/chart">
              <c:ext xmlns:c16="http://schemas.microsoft.com/office/drawing/2014/chart" uri="{C3380CC4-5D6E-409C-BE32-E72D297353CC}">
                <c16:uniqueId val="{00000010-CE15-42F8-AC94-D5772B593527}"/>
              </c:ext>
            </c:extLst>
          </c:dPt>
          <c:dPt>
            <c:idx val="22"/>
            <c:marker>
              <c:symbol val="none"/>
            </c:marker>
            <c:bubble3D val="0"/>
            <c:extLst xmlns:c16r2="http://schemas.microsoft.com/office/drawing/2015/06/chart">
              <c:ext xmlns:c16="http://schemas.microsoft.com/office/drawing/2014/chart" uri="{C3380CC4-5D6E-409C-BE32-E72D297353CC}">
                <c16:uniqueId val="{00000011-CE15-42F8-AC94-D5772B593527}"/>
              </c:ext>
            </c:extLst>
          </c:dPt>
          <c:dPt>
            <c:idx val="23"/>
            <c:marker>
              <c:symbol val="none"/>
            </c:marker>
            <c:bubble3D val="0"/>
            <c:extLst xmlns:c16r2="http://schemas.microsoft.com/office/drawing/2015/06/chart">
              <c:ext xmlns:c16="http://schemas.microsoft.com/office/drawing/2014/chart" uri="{C3380CC4-5D6E-409C-BE32-E72D297353CC}">
                <c16:uniqueId val="{00000012-CE15-42F8-AC94-D5772B593527}"/>
              </c:ext>
            </c:extLst>
          </c:dPt>
          <c:dPt>
            <c:idx val="24"/>
            <c:marker>
              <c:symbol val="none"/>
            </c:marker>
            <c:bubble3D val="0"/>
            <c:extLst xmlns:c16r2="http://schemas.microsoft.com/office/drawing/2015/06/chart">
              <c:ext xmlns:c16="http://schemas.microsoft.com/office/drawing/2014/chart" uri="{C3380CC4-5D6E-409C-BE32-E72D297353CC}">
                <c16:uniqueId val="{00000013-CE15-42F8-AC94-D5772B593527}"/>
              </c:ext>
            </c:extLst>
          </c:dPt>
          <c:dPt>
            <c:idx val="26"/>
            <c:marker>
              <c:symbol val="none"/>
            </c:marker>
            <c:bubble3D val="0"/>
            <c:extLst xmlns:c16r2="http://schemas.microsoft.com/office/drawing/2015/06/chart">
              <c:ext xmlns:c16="http://schemas.microsoft.com/office/drawing/2014/chart" uri="{C3380CC4-5D6E-409C-BE32-E72D297353CC}">
                <c16:uniqueId val="{00000014-CE15-42F8-AC94-D5772B593527}"/>
              </c:ext>
            </c:extLst>
          </c:dPt>
          <c:dPt>
            <c:idx val="27"/>
            <c:marker>
              <c:symbol val="none"/>
            </c:marker>
            <c:bubble3D val="0"/>
            <c:extLst xmlns:c16r2="http://schemas.microsoft.com/office/drawing/2015/06/chart">
              <c:ext xmlns:c16="http://schemas.microsoft.com/office/drawing/2014/chart" uri="{C3380CC4-5D6E-409C-BE32-E72D297353CC}">
                <c16:uniqueId val="{00000015-CE15-42F8-AC94-D5772B593527}"/>
              </c:ext>
            </c:extLst>
          </c:dPt>
          <c:dPt>
            <c:idx val="28"/>
            <c:marker>
              <c:symbol val="none"/>
            </c:marker>
            <c:bubble3D val="0"/>
            <c:extLst xmlns:c16r2="http://schemas.microsoft.com/office/drawing/2015/06/chart">
              <c:ext xmlns:c16="http://schemas.microsoft.com/office/drawing/2014/chart" uri="{C3380CC4-5D6E-409C-BE32-E72D297353CC}">
                <c16:uniqueId val="{00000016-CE15-42F8-AC94-D5772B593527}"/>
              </c:ext>
            </c:extLst>
          </c:dPt>
          <c:dPt>
            <c:idx val="29"/>
            <c:marker>
              <c:symbol val="none"/>
            </c:marker>
            <c:bubble3D val="0"/>
            <c:extLst xmlns:c16r2="http://schemas.microsoft.com/office/drawing/2015/06/chart">
              <c:ext xmlns:c16="http://schemas.microsoft.com/office/drawing/2014/chart" uri="{C3380CC4-5D6E-409C-BE32-E72D297353CC}">
                <c16:uniqueId val="{00000017-CE15-42F8-AC94-D5772B593527}"/>
              </c:ext>
            </c:extLst>
          </c:dPt>
          <c:dPt>
            <c:idx val="31"/>
            <c:marker>
              <c:symbol val="none"/>
            </c:marker>
            <c:bubble3D val="0"/>
            <c:extLst xmlns:c16r2="http://schemas.microsoft.com/office/drawing/2015/06/chart">
              <c:ext xmlns:c16="http://schemas.microsoft.com/office/drawing/2014/chart" uri="{C3380CC4-5D6E-409C-BE32-E72D297353CC}">
                <c16:uniqueId val="{00000018-CE15-42F8-AC94-D5772B593527}"/>
              </c:ext>
            </c:extLst>
          </c:dPt>
          <c:dPt>
            <c:idx val="32"/>
            <c:marker>
              <c:symbol val="none"/>
            </c:marker>
            <c:bubble3D val="0"/>
            <c:extLst xmlns:c16r2="http://schemas.microsoft.com/office/drawing/2015/06/chart">
              <c:ext xmlns:c16="http://schemas.microsoft.com/office/drawing/2014/chart" uri="{C3380CC4-5D6E-409C-BE32-E72D297353CC}">
                <c16:uniqueId val="{00000019-CE15-42F8-AC94-D5772B593527}"/>
              </c:ext>
            </c:extLst>
          </c:dPt>
          <c:dPt>
            <c:idx val="33"/>
            <c:marker>
              <c:symbol val="none"/>
            </c:marker>
            <c:bubble3D val="0"/>
            <c:extLst xmlns:c16r2="http://schemas.microsoft.com/office/drawing/2015/06/chart">
              <c:ext xmlns:c16="http://schemas.microsoft.com/office/drawing/2014/chart" uri="{C3380CC4-5D6E-409C-BE32-E72D297353CC}">
                <c16:uniqueId val="{0000001A-CE15-42F8-AC94-D5772B593527}"/>
              </c:ext>
            </c:extLst>
          </c:dPt>
          <c:dPt>
            <c:idx val="34"/>
            <c:marker>
              <c:symbol val="none"/>
            </c:marker>
            <c:bubble3D val="0"/>
            <c:extLst xmlns:c16r2="http://schemas.microsoft.com/office/drawing/2015/06/chart">
              <c:ext xmlns:c16="http://schemas.microsoft.com/office/drawing/2014/chart" uri="{C3380CC4-5D6E-409C-BE32-E72D297353CC}">
                <c16:uniqueId val="{0000001B-CE15-42F8-AC94-D5772B593527}"/>
              </c:ext>
            </c:extLst>
          </c:dPt>
          <c:dPt>
            <c:idx val="36"/>
            <c:marker>
              <c:symbol val="none"/>
            </c:marker>
            <c:bubble3D val="0"/>
            <c:extLst xmlns:c16r2="http://schemas.microsoft.com/office/drawing/2015/06/chart">
              <c:ext xmlns:c16="http://schemas.microsoft.com/office/drawing/2014/chart" uri="{C3380CC4-5D6E-409C-BE32-E72D297353CC}">
                <c16:uniqueId val="{0000001C-CE15-42F8-AC94-D5772B593527}"/>
              </c:ext>
            </c:extLst>
          </c:dPt>
          <c:dPt>
            <c:idx val="37"/>
            <c:marker>
              <c:symbol val="none"/>
            </c:marker>
            <c:bubble3D val="0"/>
            <c:extLst xmlns:c16r2="http://schemas.microsoft.com/office/drawing/2015/06/chart">
              <c:ext xmlns:c16="http://schemas.microsoft.com/office/drawing/2014/chart" uri="{C3380CC4-5D6E-409C-BE32-E72D297353CC}">
                <c16:uniqueId val="{0000001D-CE15-42F8-AC94-D5772B593527}"/>
              </c:ext>
            </c:extLst>
          </c:dPt>
          <c:dPt>
            <c:idx val="38"/>
            <c:marker>
              <c:symbol val="none"/>
            </c:marker>
            <c:bubble3D val="0"/>
            <c:extLst xmlns:c16r2="http://schemas.microsoft.com/office/drawing/2015/06/chart">
              <c:ext xmlns:c16="http://schemas.microsoft.com/office/drawing/2014/chart" uri="{C3380CC4-5D6E-409C-BE32-E72D297353CC}">
                <c16:uniqueId val="{0000001E-CE15-42F8-AC94-D5772B593527}"/>
              </c:ext>
            </c:extLst>
          </c:dPt>
          <c:dPt>
            <c:idx val="39"/>
            <c:marker>
              <c:symbol val="none"/>
            </c:marker>
            <c:bubble3D val="0"/>
            <c:extLst xmlns:c16r2="http://schemas.microsoft.com/office/drawing/2015/06/chart">
              <c:ext xmlns:c16="http://schemas.microsoft.com/office/drawing/2014/chart" uri="{C3380CC4-5D6E-409C-BE32-E72D297353CC}">
                <c16:uniqueId val="{0000001F-CE15-42F8-AC94-D5772B593527}"/>
              </c:ext>
            </c:extLst>
          </c:dPt>
          <c:dPt>
            <c:idx val="41"/>
            <c:marker>
              <c:symbol val="none"/>
            </c:marker>
            <c:bubble3D val="0"/>
            <c:extLst xmlns:c16r2="http://schemas.microsoft.com/office/drawing/2015/06/chart">
              <c:ext xmlns:c16="http://schemas.microsoft.com/office/drawing/2014/chart" uri="{C3380CC4-5D6E-409C-BE32-E72D297353CC}">
                <c16:uniqueId val="{00000020-CE15-42F8-AC94-D5772B593527}"/>
              </c:ext>
            </c:extLst>
          </c:dPt>
          <c:dPt>
            <c:idx val="42"/>
            <c:marker>
              <c:symbol val="none"/>
            </c:marker>
            <c:bubble3D val="0"/>
            <c:extLst xmlns:c16r2="http://schemas.microsoft.com/office/drawing/2015/06/chart">
              <c:ext xmlns:c16="http://schemas.microsoft.com/office/drawing/2014/chart" uri="{C3380CC4-5D6E-409C-BE32-E72D297353CC}">
                <c16:uniqueId val="{00000021-CE15-42F8-AC94-D5772B593527}"/>
              </c:ext>
            </c:extLst>
          </c:dPt>
          <c:dPt>
            <c:idx val="43"/>
            <c:marker>
              <c:symbol val="none"/>
            </c:marker>
            <c:bubble3D val="0"/>
            <c:extLst xmlns:c16r2="http://schemas.microsoft.com/office/drawing/2015/06/chart">
              <c:ext xmlns:c16="http://schemas.microsoft.com/office/drawing/2014/chart" uri="{C3380CC4-5D6E-409C-BE32-E72D297353CC}">
                <c16:uniqueId val="{00000022-CE15-42F8-AC94-D5772B593527}"/>
              </c:ext>
            </c:extLst>
          </c:dPt>
          <c:dPt>
            <c:idx val="44"/>
            <c:marker>
              <c:symbol val="none"/>
            </c:marker>
            <c:bubble3D val="0"/>
            <c:extLst xmlns:c16r2="http://schemas.microsoft.com/office/drawing/2015/06/chart">
              <c:ext xmlns:c16="http://schemas.microsoft.com/office/drawing/2014/chart" uri="{C3380CC4-5D6E-409C-BE32-E72D297353CC}">
                <c16:uniqueId val="{00000023-CE15-42F8-AC94-D5772B593527}"/>
              </c:ext>
            </c:extLst>
          </c:dPt>
          <c:dPt>
            <c:idx val="46"/>
            <c:marker>
              <c:symbol val="none"/>
            </c:marker>
            <c:bubble3D val="0"/>
            <c:extLst xmlns:c16r2="http://schemas.microsoft.com/office/drawing/2015/06/chart">
              <c:ext xmlns:c16="http://schemas.microsoft.com/office/drawing/2014/chart" uri="{C3380CC4-5D6E-409C-BE32-E72D297353CC}">
                <c16:uniqueId val="{00000024-CE15-42F8-AC94-D5772B593527}"/>
              </c:ext>
            </c:extLst>
          </c:dPt>
          <c:dPt>
            <c:idx val="47"/>
            <c:marker>
              <c:symbol val="none"/>
            </c:marker>
            <c:bubble3D val="0"/>
            <c:extLst xmlns:c16r2="http://schemas.microsoft.com/office/drawing/2015/06/chart">
              <c:ext xmlns:c16="http://schemas.microsoft.com/office/drawing/2014/chart" uri="{C3380CC4-5D6E-409C-BE32-E72D297353CC}">
                <c16:uniqueId val="{00000025-CE15-42F8-AC94-D5772B593527}"/>
              </c:ext>
            </c:extLst>
          </c:dPt>
          <c:dPt>
            <c:idx val="48"/>
            <c:marker>
              <c:symbol val="none"/>
            </c:marker>
            <c:bubble3D val="0"/>
            <c:extLst xmlns:c16r2="http://schemas.microsoft.com/office/drawing/2015/06/chart">
              <c:ext xmlns:c16="http://schemas.microsoft.com/office/drawing/2014/chart" uri="{C3380CC4-5D6E-409C-BE32-E72D297353CC}">
                <c16:uniqueId val="{00000026-CE15-42F8-AC94-D5772B593527}"/>
              </c:ext>
            </c:extLst>
          </c:dPt>
          <c:dPt>
            <c:idx val="49"/>
            <c:marker>
              <c:symbol val="none"/>
            </c:marker>
            <c:bubble3D val="0"/>
            <c:extLst xmlns:c16r2="http://schemas.microsoft.com/office/drawing/2015/06/chart">
              <c:ext xmlns:c16="http://schemas.microsoft.com/office/drawing/2014/chart" uri="{C3380CC4-5D6E-409C-BE32-E72D297353CC}">
                <c16:uniqueId val="{00000027-CE15-42F8-AC94-D5772B593527}"/>
              </c:ext>
            </c:extLst>
          </c:dPt>
          <c:dPt>
            <c:idx val="51"/>
            <c:marker>
              <c:symbol val="none"/>
            </c:marker>
            <c:bubble3D val="0"/>
            <c:extLst xmlns:c16r2="http://schemas.microsoft.com/office/drawing/2015/06/chart">
              <c:ext xmlns:c16="http://schemas.microsoft.com/office/drawing/2014/chart" uri="{C3380CC4-5D6E-409C-BE32-E72D297353CC}">
                <c16:uniqueId val="{00000028-CE15-42F8-AC94-D5772B593527}"/>
              </c:ext>
            </c:extLst>
          </c:dPt>
          <c:dPt>
            <c:idx val="52"/>
            <c:marker>
              <c:symbol val="none"/>
            </c:marker>
            <c:bubble3D val="0"/>
            <c:extLst xmlns:c16r2="http://schemas.microsoft.com/office/drawing/2015/06/chart">
              <c:ext xmlns:c16="http://schemas.microsoft.com/office/drawing/2014/chart" uri="{C3380CC4-5D6E-409C-BE32-E72D297353CC}">
                <c16:uniqueId val="{00000029-CE15-42F8-AC94-D5772B593527}"/>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総括表!$C$209:$BC$209</c:f>
              <c:numCache>
                <c:formatCode>#,##0_ ;[Red]\-#,##0\ </c:formatCode>
                <c:ptCount val="53"/>
                <c:pt idx="0">
                  <c:v>6046</c:v>
                </c:pt>
                <c:pt idx="1">
                  <c:v>6193.0000000001164</c:v>
                </c:pt>
                <c:pt idx="2">
                  <c:v>4959.0000000001164</c:v>
                </c:pt>
                <c:pt idx="3">
                  <c:v>-821</c:v>
                </c:pt>
                <c:pt idx="4">
                  <c:v>-4969</c:v>
                </c:pt>
                <c:pt idx="5">
                  <c:v>-278.00000000023283</c:v>
                </c:pt>
                <c:pt idx="6">
                  <c:v>5208.9999999998836</c:v>
                </c:pt>
                <c:pt idx="7">
                  <c:v>32.513256240286864</c:v>
                </c:pt>
                <c:pt idx="8">
                  <c:v>332.18816558504477</c:v>
                </c:pt>
                <c:pt idx="9">
                  <c:v>191.43456462223548</c:v>
                </c:pt>
                <c:pt idx="10">
                  <c:v>35.022927958169021</c:v>
                </c:pt>
                <c:pt idx="11">
                  <c:v>-130.05294194933958</c:v>
                </c:pt>
                <c:pt idx="12">
                  <c:v>-179.37736633326858</c:v>
                </c:pt>
                <c:pt idx="13">
                  <c:v>134.80921261850744</c:v>
                </c:pt>
                <c:pt idx="14">
                  <c:v>102.50986656430177</c:v>
                </c:pt>
                <c:pt idx="15">
                  <c:v>81.664238526951522</c:v>
                </c:pt>
                <c:pt idx="16">
                  <c:v>15.516338525339961</c:v>
                </c:pt>
                <c:pt idx="17">
                  <c:v>27.130627999431454</c:v>
                </c:pt>
                <c:pt idx="18">
                  <c:v>314.60395645548124</c:v>
                </c:pt>
                <c:pt idx="19">
                  <c:v>282.14692516438663</c:v>
                </c:pt>
                <c:pt idx="20">
                  <c:v>247.11063604336232</c:v>
                </c:pt>
                <c:pt idx="21">
                  <c:v>183.87753183534369</c:v>
                </c:pt>
                <c:pt idx="22">
                  <c:v>87.807957568089478</c:v>
                </c:pt>
                <c:pt idx="23">
                  <c:v>299.39939856645651</c:v>
                </c:pt>
                <c:pt idx="24">
                  <c:v>122.70462154399138</c:v>
                </c:pt>
                <c:pt idx="25">
                  <c:v>-266.06960003252607</c:v>
                </c:pt>
                <c:pt idx="26">
                  <c:v>-412.90622233273461</c:v>
                </c:pt>
                <c:pt idx="27">
                  <c:v>-653.46772318636067</c:v>
                </c:pt>
                <c:pt idx="28">
                  <c:v>-591.00415390462149</c:v>
                </c:pt>
                <c:pt idx="29">
                  <c:v>-699.06744987354614</c:v>
                </c:pt>
                <c:pt idx="30">
                  <c:v>-491.62313264841214</c:v>
                </c:pt>
                <c:pt idx="31">
                  <c:v>-463.46540296694729</c:v>
                </c:pt>
                <c:pt idx="32">
                  <c:v>-451.28756445809267</c:v>
                </c:pt>
                <c:pt idx="33">
                  <c:v>-466.01555242890026</c:v>
                </c:pt>
                <c:pt idx="34">
                  <c:v>-507.9275092483731</c:v>
                </c:pt>
                <c:pt idx="35">
                  <c:v>-557.92404403991532</c:v>
                </c:pt>
                <c:pt idx="36">
                  <c:v>-637.24902629526332</c:v>
                </c:pt>
                <c:pt idx="37">
                  <c:v>-726.89617753785569</c:v>
                </c:pt>
                <c:pt idx="38">
                  <c:v>-823.05758072354365</c:v>
                </c:pt>
                <c:pt idx="39">
                  <c:v>-918.98386056383606</c:v>
                </c:pt>
                <c:pt idx="40">
                  <c:v>-1022.0774921898264</c:v>
                </c:pt>
                <c:pt idx="41">
                  <c:v>-1106.1521614638623</c:v>
                </c:pt>
                <c:pt idx="42">
                  <c:v>-1178.4690254209563</c:v>
                </c:pt>
                <c:pt idx="43">
                  <c:v>-1244.2179454594152</c:v>
                </c:pt>
                <c:pt idx="44">
                  <c:v>-1273.2694755584234</c:v>
                </c:pt>
                <c:pt idx="45">
                  <c:v>-1318.4520709783537</c:v>
                </c:pt>
                <c:pt idx="46">
                  <c:v>-1341.0902464152314</c:v>
                </c:pt>
                <c:pt idx="47">
                  <c:v>-1361.3874602727592</c:v>
                </c:pt>
                <c:pt idx="48">
                  <c:v>-1368.3679611636326</c:v>
                </c:pt>
                <c:pt idx="49">
                  <c:v>-1366.5362540287897</c:v>
                </c:pt>
                <c:pt idx="50">
                  <c:v>-1353.7766440995038</c:v>
                </c:pt>
                <c:pt idx="51">
                  <c:v>-1338.7068062643521</c:v>
                </c:pt>
                <c:pt idx="52">
                  <c:v>-1303.7262859807815</c:v>
                </c:pt>
              </c:numCache>
            </c:numRef>
          </c:val>
          <c:smooth val="0"/>
          <c:extLst xmlns:c16r2="http://schemas.microsoft.com/office/drawing/2015/06/chart">
            <c:ext xmlns:c16="http://schemas.microsoft.com/office/drawing/2014/chart" uri="{C3380CC4-5D6E-409C-BE32-E72D297353CC}">
              <c16:uniqueId val="{0000002D-CE15-42F8-AC94-D5772B593527}"/>
            </c:ext>
          </c:extLst>
        </c:ser>
        <c:dLbls>
          <c:showLegendKey val="0"/>
          <c:showVal val="0"/>
          <c:showCatName val="0"/>
          <c:showSerName val="0"/>
          <c:showPercent val="0"/>
          <c:showBubbleSize val="0"/>
        </c:dLbls>
        <c:smooth val="0"/>
        <c:axId val="169918880"/>
        <c:axId val="169915224"/>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総括表!$B$210</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総括表!$C$210:$BF$210</c15:sqref>
                        </c15:formulaRef>
                      </c:ext>
                    </c:extLst>
                    <c:numCache>
                      <c:formatCode>#,##0_ ;[Red]\-#,##0\ </c:formatCode>
                      <c:ptCount val="56"/>
                      <c:pt idx="0">
                        <c:v>6046</c:v>
                      </c:pt>
                      <c:pt idx="1">
                        <c:v>6193</c:v>
                      </c:pt>
                      <c:pt idx="2">
                        <c:v>4959</c:v>
                      </c:pt>
                      <c:pt idx="3">
                        <c:v>-821</c:v>
                      </c:pt>
                      <c:pt idx="4">
                        <c:v>-4969</c:v>
                      </c:pt>
                      <c:pt idx="5">
                        <c:v>-5265.2030888970476</c:v>
                      </c:pt>
                      <c:pt idx="6">
                        <c:v>-3731.2747012302862</c:v>
                      </c:pt>
                      <c:pt idx="7">
                        <c:v>-1524.4232403345522</c:v>
                      </c:pt>
                      <c:pt idx="8">
                        <c:v>-183.9739652404096</c:v>
                      </c:pt>
                      <c:pt idx="9">
                        <c:v>654.93154700892046</c:v>
                      </c:pt>
                      <c:pt idx="10">
                        <c:v>689.94249121635221</c:v>
                      </c:pt>
                      <c:pt idx="11">
                        <c:v>669.29013744741678</c:v>
                      </c:pt>
                      <c:pt idx="12">
                        <c:v>742.30555428663502</c:v>
                      </c:pt>
                      <c:pt idx="13">
                        <c:v>738.38345648208633</c:v>
                      </c:pt>
                      <c:pt idx="14">
                        <c:v>781.40165399119724</c:v>
                      </c:pt>
                      <c:pt idx="15">
                        <c:v>799.65457463287748</c:v>
                      </c:pt>
                      <c:pt idx="16">
                        <c:v>746.34392792545259</c:v>
                      </c:pt>
                      <c:pt idx="17">
                        <c:v>753.29123696236638</c:v>
                      </c:pt>
                      <c:pt idx="18">
                        <c:v>726.92360695428215</c:v>
                      </c:pt>
                      <c:pt idx="19">
                        <c:v>777.82169461779995</c:v>
                      </c:pt>
                      <c:pt idx="20">
                        <c:v>761.54942170844879</c:v>
                      </c:pt>
                      <c:pt idx="21">
                        <c:v>709.57778261927888</c:v>
                      </c:pt>
                      <c:pt idx="22">
                        <c:v>560.83863905409817</c:v>
                      </c:pt>
                      <c:pt idx="23">
                        <c:v>379.45000128773972</c:v>
                      </c:pt>
                      <c:pt idx="24">
                        <c:v>266.75674025726039</c:v>
                      </c:pt>
                      <c:pt idx="25">
                        <c:v>-8.6668682540766895</c:v>
                      </c:pt>
                      <c:pt idx="26">
                        <c:v>-135.17700985132251</c:v>
                      </c:pt>
                      <c:pt idx="27">
                        <c:v>-326.14341635612072</c:v>
                      </c:pt>
                      <c:pt idx="28">
                        <c:v>-435.05132140620844</c:v>
                      </c:pt>
                      <c:pt idx="29">
                        <c:v>-512.31618202838581</c:v>
                      </c:pt>
                      <c:pt idx="30">
                        <c:v>-552.23298833530862</c:v>
                      </c:pt>
                      <c:pt idx="31">
                        <c:v>-592.2408214675379</c:v>
                      </c:pt>
                      <c:pt idx="32">
                        <c:v>-607.34558895986993</c:v>
                      </c:pt>
                      <c:pt idx="33">
                        <c:v>-605.72442532941932</c:v>
                      </c:pt>
                      <c:pt idx="34">
                        <c:v>-620.23695952416165</c:v>
                      </c:pt>
                      <c:pt idx="35">
                        <c:v>-645.47644301108085</c:v>
                      </c:pt>
                      <c:pt idx="36">
                        <c:v>-669.46962283685571</c:v>
                      </c:pt>
                      <c:pt idx="37">
                        <c:v>-697.4349112008349</c:v>
                      </c:pt>
                      <c:pt idx="38">
                        <c:v>-734.9747878954513</c:v>
                      </c:pt>
                      <c:pt idx="39">
                        <c:v>-753.96294026827672</c:v>
                      </c:pt>
                      <c:pt idx="40">
                        <c:v>-783.82872995600337</c:v>
                      </c:pt>
                      <c:pt idx="41">
                        <c:v>-792.88147813343676</c:v>
                      </c:pt>
                      <c:pt idx="42">
                        <c:v>-790.33494523877744</c:v>
                      </c:pt>
                      <c:pt idx="43">
                        <c:v>-794.50597909616772</c:v>
                      </c:pt>
                      <c:pt idx="44">
                        <c:v>-783.15958264935762</c:v>
                      </c:pt>
                      <c:pt idx="45">
                        <c:v>-776.76753208017908</c:v>
                      </c:pt>
                      <c:pt idx="46">
                        <c:v>-749.96700567647349</c:v>
                      </c:pt>
                      <c:pt idx="47">
                        <c:v>-729.65985811961582</c:v>
                      </c:pt>
                      <c:pt idx="48">
                        <c:v>-710.31656438985374</c:v>
                      </c:pt>
                      <c:pt idx="49">
                        <c:v>-734.66939335229108</c:v>
                      </c:pt>
                      <c:pt idx="50">
                        <c:v>-763.47343255381566</c:v>
                      </c:pt>
                      <c:pt idx="51">
                        <c:v>-787.65236522571649</c:v>
                      </c:pt>
                      <c:pt idx="52">
                        <c:v>-817.91485205426579</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E-CE15-42F8-AC94-D5772B593527}"/>
                  </c:ext>
                </c:extLst>
              </c15:ser>
            </c15:filteredLineSeries>
          </c:ext>
        </c:extLst>
      </c:lineChart>
      <c:catAx>
        <c:axId val="16991888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9915224"/>
        <c:crosses val="autoZero"/>
        <c:auto val="1"/>
        <c:lblAlgn val="ctr"/>
        <c:lblOffset val="100"/>
        <c:tickLblSkip val="5"/>
        <c:noMultiLvlLbl val="0"/>
      </c:catAx>
      <c:valAx>
        <c:axId val="169915224"/>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991888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'総括表(地区)'!$A$43</c:f>
          <c:strCache>
            <c:ptCount val="1"/>
            <c:pt idx="0">
              <c:v>：生産年齢人口比率_地区別(基本推計)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'総括表(地区)'!$B$43</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'総括表(地区)'!$C$43:$BC$43</c:f>
              <c:numCache>
                <c:formatCode>0.0%</c:formatCode>
                <c:ptCount val="53"/>
                <c:pt idx="0">
                  <c:v>0.66310409902073864</c:v>
                </c:pt>
                <c:pt idx="1">
                  <c:v>0.66439020071242505</c:v>
                </c:pt>
                <c:pt idx="2">
                  <c:v>0.66677934560297714</c:v>
                </c:pt>
                <c:pt idx="3">
                  <c:v>0.66636731837980678</c:v>
                </c:pt>
                <c:pt idx="4">
                  <c:v>0.66664712300252216</c:v>
                </c:pt>
                <c:pt idx="5">
                  <c:v>0.6695042086646229</c:v>
                </c:pt>
                <c:pt idx="6">
                  <c:v>0.6747318821438637</c:v>
                </c:pt>
                <c:pt idx="7">
                  <c:v>0.67849009892931444</c:v>
                </c:pt>
                <c:pt idx="8">
                  <c:v>0.68052903445482604</c:v>
                </c:pt>
                <c:pt idx="9">
                  <c:v>0.68334592514842996</c:v>
                </c:pt>
                <c:pt idx="10">
                  <c:v>0.6856020918715976</c:v>
                </c:pt>
                <c:pt idx="11">
                  <c:v>0.6877792291214172</c:v>
                </c:pt>
                <c:pt idx="12">
                  <c:v>0.68888446622639288</c:v>
                </c:pt>
                <c:pt idx="13">
                  <c:v>0.68878128416936391</c:v>
                </c:pt>
                <c:pt idx="14">
                  <c:v>0.69136091460959193</c:v>
                </c:pt>
                <c:pt idx="15">
                  <c:v>0.68999451174720716</c:v>
                </c:pt>
                <c:pt idx="16">
                  <c:v>0.68878179741097556</c:v>
                </c:pt>
                <c:pt idx="17">
                  <c:v>0.68672456347455402</c:v>
                </c:pt>
                <c:pt idx="18">
                  <c:v>0.6844333357863388</c:v>
                </c:pt>
                <c:pt idx="19">
                  <c:v>0.68126859441485021</c:v>
                </c:pt>
                <c:pt idx="20">
                  <c:v>0.67836788773039725</c:v>
                </c:pt>
                <c:pt idx="21">
                  <c:v>0.67464195354578038</c:v>
                </c:pt>
                <c:pt idx="22">
                  <c:v>0.67194802277267618</c:v>
                </c:pt>
                <c:pt idx="23">
                  <c:v>0.66980588109883954</c:v>
                </c:pt>
                <c:pt idx="24">
                  <c:v>0.66770330160145308</c:v>
                </c:pt>
                <c:pt idx="25">
                  <c:v>0.66648209045478879</c:v>
                </c:pt>
                <c:pt idx="26">
                  <c:v>0.66474815407925392</c:v>
                </c:pt>
                <c:pt idx="27">
                  <c:v>0.6635989946190588</c:v>
                </c:pt>
                <c:pt idx="28">
                  <c:v>0.66261854213811844</c:v>
                </c:pt>
                <c:pt idx="29">
                  <c:v>0.6614954205096153</c:v>
                </c:pt>
                <c:pt idx="30">
                  <c:v>0.66076402156794967</c:v>
                </c:pt>
                <c:pt idx="31">
                  <c:v>0.66032127879348235</c:v>
                </c:pt>
                <c:pt idx="32">
                  <c:v>0.6595492612636632</c:v>
                </c:pt>
                <c:pt idx="33">
                  <c:v>0.65925869859904485</c:v>
                </c:pt>
                <c:pt idx="34">
                  <c:v>0.65963425354828642</c:v>
                </c:pt>
                <c:pt idx="35">
                  <c:v>0.66008903235844274</c:v>
                </c:pt>
                <c:pt idx="36">
                  <c:v>0.66075993296431057</c:v>
                </c:pt>
                <c:pt idx="37">
                  <c:v>0.66203426609856197</c:v>
                </c:pt>
                <c:pt idx="38">
                  <c:v>0.66313590768832231</c:v>
                </c:pt>
                <c:pt idx="39">
                  <c:v>0.6642559061685408</c:v>
                </c:pt>
                <c:pt idx="40">
                  <c:v>0.66547866425082547</c:v>
                </c:pt>
                <c:pt idx="41">
                  <c:v>0.66616680273498474</c:v>
                </c:pt>
                <c:pt idx="42">
                  <c:v>0.66648702100284707</c:v>
                </c:pt>
                <c:pt idx="43">
                  <c:v>0.66670832636735256</c:v>
                </c:pt>
                <c:pt idx="44">
                  <c:v>0.66629126794588944</c:v>
                </c:pt>
                <c:pt idx="45">
                  <c:v>0.6655647871585193</c:v>
                </c:pt>
                <c:pt idx="46">
                  <c:v>0.66513903306127908</c:v>
                </c:pt>
                <c:pt idx="47">
                  <c:v>0.66469990940345158</c:v>
                </c:pt>
                <c:pt idx="48">
                  <c:v>0.6636108705894791</c:v>
                </c:pt>
                <c:pt idx="49">
                  <c:v>0.66308701843435347</c:v>
                </c:pt>
                <c:pt idx="50">
                  <c:v>0.66292460841628509</c:v>
                </c:pt>
                <c:pt idx="51">
                  <c:v>0.66303861408126075</c:v>
                </c:pt>
                <c:pt idx="52">
                  <c:v>0.66299222372156164</c:v>
                </c:pt>
              </c:numCache>
            </c:numRef>
          </c:val>
          <c:smooth val="0"/>
          <c:extLst xmlns:c16r2="http://schemas.microsoft.com/office/drawing/2015/06/chart">
            <c:ext xmlns:c16="http://schemas.microsoft.com/office/drawing/2014/chart" uri="{C3380CC4-5D6E-409C-BE32-E72D297353CC}">
              <c16:uniqueId val="{00000001-64E4-417D-94FF-80CE6F3DB165}"/>
            </c:ext>
          </c:extLst>
        </c:ser>
        <c:ser>
          <c:idx val="1"/>
          <c:order val="1"/>
          <c:tx>
            <c:strRef>
              <c:f>'総括表(地区)'!$B$44</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'総括表(地区)'!$C$44:$BC$44</c:f>
              <c:numCache>
                <c:formatCode>0.0%</c:formatCode>
                <c:ptCount val="53"/>
                <c:pt idx="0">
                  <c:v>0.66024464068757327</c:v>
                </c:pt>
                <c:pt idx="1">
                  <c:v>0.66127101133713873</c:v>
                </c:pt>
                <c:pt idx="2">
                  <c:v>0.66251646432447364</c:v>
                </c:pt>
                <c:pt idx="3">
                  <c:v>0.66109524742905412</c:v>
                </c:pt>
                <c:pt idx="4">
                  <c:v>0.66079470685544128</c:v>
                </c:pt>
                <c:pt idx="5">
                  <c:v>0.66086887873411793</c:v>
                </c:pt>
                <c:pt idx="6">
                  <c:v>0.66367933628140974</c:v>
                </c:pt>
                <c:pt idx="7">
                  <c:v>0.66496090295156196</c:v>
                </c:pt>
                <c:pt idx="8">
                  <c:v>0.6656444145754441</c:v>
                </c:pt>
                <c:pt idx="9">
                  <c:v>0.66586671087488025</c:v>
                </c:pt>
                <c:pt idx="10">
                  <c:v>0.6660607217243133</c:v>
                </c:pt>
                <c:pt idx="11">
                  <c:v>0.66551439644458721</c:v>
                </c:pt>
                <c:pt idx="12">
                  <c:v>0.66419031542868179</c:v>
                </c:pt>
                <c:pt idx="13">
                  <c:v>0.66193154946556809</c:v>
                </c:pt>
                <c:pt idx="14">
                  <c:v>0.66230223300018809</c:v>
                </c:pt>
                <c:pt idx="15">
                  <c:v>0.65840083341007549</c:v>
                </c:pt>
                <c:pt idx="16">
                  <c:v>0.65511265984816147</c:v>
                </c:pt>
                <c:pt idx="17">
                  <c:v>0.65056505341509296</c:v>
                </c:pt>
                <c:pt idx="18">
                  <c:v>0.64606027242502284</c:v>
                </c:pt>
                <c:pt idx="19">
                  <c:v>0.64150746587359531</c:v>
                </c:pt>
                <c:pt idx="20">
                  <c:v>0.63649036433249262</c:v>
                </c:pt>
                <c:pt idx="21">
                  <c:v>0.63083881642969386</c:v>
                </c:pt>
                <c:pt idx="22">
                  <c:v>0.62631588781796066</c:v>
                </c:pt>
                <c:pt idx="23">
                  <c:v>0.62262308899053453</c:v>
                </c:pt>
                <c:pt idx="24">
                  <c:v>0.61953026879312179</c:v>
                </c:pt>
                <c:pt idx="25">
                  <c:v>0.61649409767722763</c:v>
                </c:pt>
                <c:pt idx="26">
                  <c:v>0.61360139121545321</c:v>
                </c:pt>
                <c:pt idx="27">
                  <c:v>0.6114579766964805</c:v>
                </c:pt>
                <c:pt idx="28">
                  <c:v>0.60933223882194565</c:v>
                </c:pt>
                <c:pt idx="29">
                  <c:v>0.60756806925298035</c:v>
                </c:pt>
                <c:pt idx="30">
                  <c:v>0.60618190950837536</c:v>
                </c:pt>
                <c:pt idx="31">
                  <c:v>0.60488926078039595</c:v>
                </c:pt>
                <c:pt idx="32">
                  <c:v>0.60423196735128892</c:v>
                </c:pt>
                <c:pt idx="33">
                  <c:v>0.60348581716172278</c:v>
                </c:pt>
                <c:pt idx="34">
                  <c:v>0.60442724347711152</c:v>
                </c:pt>
                <c:pt idx="35">
                  <c:v>0.60562264280248002</c:v>
                </c:pt>
                <c:pt idx="36">
                  <c:v>0.60689623709377816</c:v>
                </c:pt>
                <c:pt idx="37">
                  <c:v>0.60881397737907617</c:v>
                </c:pt>
                <c:pt idx="38">
                  <c:v>0.61103492017523608</c:v>
                </c:pt>
                <c:pt idx="39">
                  <c:v>0.61247188208016845</c:v>
                </c:pt>
                <c:pt idx="40">
                  <c:v>0.61437055532858642</c:v>
                </c:pt>
                <c:pt idx="41">
                  <c:v>0.61624677265587224</c:v>
                </c:pt>
                <c:pt idx="42">
                  <c:v>0.61728026717828699</c:v>
                </c:pt>
                <c:pt idx="43">
                  <c:v>0.61938402966954509</c:v>
                </c:pt>
                <c:pt idx="44">
                  <c:v>0.61990824700718838</c:v>
                </c:pt>
                <c:pt idx="45">
                  <c:v>0.6205182288813379</c:v>
                </c:pt>
                <c:pt idx="46">
                  <c:v>0.62067973767150975</c:v>
                </c:pt>
                <c:pt idx="47">
                  <c:v>0.62117863067475676</c:v>
                </c:pt>
                <c:pt idx="48">
                  <c:v>0.62076515113390762</c:v>
                </c:pt>
                <c:pt idx="49">
                  <c:v>0.62168091508213152</c:v>
                </c:pt>
                <c:pt idx="50">
                  <c:v>0.62234951168432751</c:v>
                </c:pt>
                <c:pt idx="51">
                  <c:v>0.62297740997042894</c:v>
                </c:pt>
                <c:pt idx="52">
                  <c:v>0.62309114245352937</c:v>
                </c:pt>
              </c:numCache>
            </c:numRef>
          </c:val>
          <c:smooth val="0"/>
          <c:extLst xmlns:c16r2="http://schemas.microsoft.com/office/drawing/2015/06/chart">
            <c:ext xmlns:c16="http://schemas.microsoft.com/office/drawing/2014/chart" uri="{C3380CC4-5D6E-409C-BE32-E72D297353CC}">
              <c16:uniqueId val="{00000003-64E4-417D-94FF-80CE6F3DB165}"/>
            </c:ext>
          </c:extLst>
        </c:ser>
        <c:ser>
          <c:idx val="2"/>
          <c:order val="2"/>
          <c:tx>
            <c:strRef>
              <c:f>'総括表(地区)'!$B$45</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'総括表(地区)'!$C$45:$BC$45</c:f>
              <c:numCache>
                <c:formatCode>0.0%</c:formatCode>
                <c:ptCount val="53"/>
                <c:pt idx="0">
                  <c:v>0.66127055548640878</c:v>
                </c:pt>
                <c:pt idx="1">
                  <c:v>0.6626313603431061</c:v>
                </c:pt>
                <c:pt idx="2">
                  <c:v>0.66486782290713831</c:v>
                </c:pt>
                <c:pt idx="3">
                  <c:v>0.66557549791414161</c:v>
                </c:pt>
                <c:pt idx="4">
                  <c:v>0.6671169142651403</c:v>
                </c:pt>
                <c:pt idx="5">
                  <c:v>0.67194599143096401</c:v>
                </c:pt>
                <c:pt idx="6">
                  <c:v>0.67767242087947088</c:v>
                </c:pt>
                <c:pt idx="7">
                  <c:v>0.68171867332450631</c:v>
                </c:pt>
                <c:pt idx="8">
                  <c:v>0.68476582493294935</c:v>
                </c:pt>
                <c:pt idx="9">
                  <c:v>0.68800734321426882</c:v>
                </c:pt>
                <c:pt idx="10">
                  <c:v>0.69032594231940336</c:v>
                </c:pt>
                <c:pt idx="11">
                  <c:v>0.69234191529036693</c:v>
                </c:pt>
                <c:pt idx="12">
                  <c:v>0.69328213786766402</c:v>
                </c:pt>
                <c:pt idx="13">
                  <c:v>0.69302248313487336</c:v>
                </c:pt>
                <c:pt idx="14">
                  <c:v>0.69553660277630658</c:v>
                </c:pt>
                <c:pt idx="15">
                  <c:v>0.69390307609613022</c:v>
                </c:pt>
                <c:pt idx="16">
                  <c:v>0.6921491067150497</c:v>
                </c:pt>
                <c:pt idx="17">
                  <c:v>0.68931198907123592</c:v>
                </c:pt>
                <c:pt idx="18">
                  <c:v>0.68622082158050957</c:v>
                </c:pt>
                <c:pt idx="19">
                  <c:v>0.6821259988615187</c:v>
                </c:pt>
                <c:pt idx="20">
                  <c:v>0.67772994738820846</c:v>
                </c:pt>
                <c:pt idx="21">
                  <c:v>0.67337012591558942</c:v>
                </c:pt>
                <c:pt idx="22">
                  <c:v>0.67081231805830044</c:v>
                </c:pt>
                <c:pt idx="23">
                  <c:v>0.66866085876437109</c:v>
                </c:pt>
                <c:pt idx="24">
                  <c:v>0.66665497623166625</c:v>
                </c:pt>
                <c:pt idx="25">
                  <c:v>0.66524619779259098</c:v>
                </c:pt>
                <c:pt idx="26">
                  <c:v>0.66409191364347397</c:v>
                </c:pt>
                <c:pt idx="27">
                  <c:v>0.66297300355845712</c:v>
                </c:pt>
                <c:pt idx="28">
                  <c:v>0.6624613471036368</c:v>
                </c:pt>
                <c:pt idx="29">
                  <c:v>0.66169715186550282</c:v>
                </c:pt>
                <c:pt idx="30">
                  <c:v>0.66109255054216809</c:v>
                </c:pt>
                <c:pt idx="31">
                  <c:v>0.66086698460333748</c:v>
                </c:pt>
                <c:pt idx="32">
                  <c:v>0.66028483584922881</c:v>
                </c:pt>
                <c:pt idx="33">
                  <c:v>0.66032403036340104</c:v>
                </c:pt>
                <c:pt idx="34">
                  <c:v>0.6603785338132121</c:v>
                </c:pt>
                <c:pt idx="35">
                  <c:v>0.66101214929312468</c:v>
                </c:pt>
                <c:pt idx="36">
                  <c:v>0.66167076766028809</c:v>
                </c:pt>
                <c:pt idx="37">
                  <c:v>0.66258132997622521</c:v>
                </c:pt>
                <c:pt idx="38">
                  <c:v>0.66375386313307527</c:v>
                </c:pt>
                <c:pt idx="39">
                  <c:v>0.66419926746975289</c:v>
                </c:pt>
                <c:pt idx="40">
                  <c:v>0.66474714465297868</c:v>
                </c:pt>
                <c:pt idx="41">
                  <c:v>0.66503038589640995</c:v>
                </c:pt>
                <c:pt idx="42">
                  <c:v>0.66413176121687156</c:v>
                </c:pt>
                <c:pt idx="43">
                  <c:v>0.66315914959476174</c:v>
                </c:pt>
                <c:pt idx="44">
                  <c:v>0.66096254561730095</c:v>
                </c:pt>
                <c:pt idx="45">
                  <c:v>0.65855536174853901</c:v>
                </c:pt>
                <c:pt idx="46">
                  <c:v>0.65666151244156112</c:v>
                </c:pt>
                <c:pt idx="47">
                  <c:v>0.65473507751988358</c:v>
                </c:pt>
                <c:pt idx="48">
                  <c:v>0.65226868028689489</c:v>
                </c:pt>
                <c:pt idx="49">
                  <c:v>0.65039607311665149</c:v>
                </c:pt>
                <c:pt idx="50">
                  <c:v>0.64845940416847614</c:v>
                </c:pt>
                <c:pt idx="51">
                  <c:v>0.6464630487512717</c:v>
                </c:pt>
                <c:pt idx="52">
                  <c:v>0.64457937373023966</c:v>
                </c:pt>
              </c:numCache>
            </c:numRef>
          </c:val>
          <c:smooth val="0"/>
          <c:extLst xmlns:c16r2="http://schemas.microsoft.com/office/drawing/2015/06/chart">
            <c:ext xmlns:c16="http://schemas.microsoft.com/office/drawing/2014/chart" uri="{C3380CC4-5D6E-409C-BE32-E72D297353CC}">
              <c16:uniqueId val="{00000005-64E4-417D-94FF-80CE6F3DB165}"/>
            </c:ext>
          </c:extLst>
        </c:ser>
        <c:ser>
          <c:idx val="3"/>
          <c:order val="3"/>
          <c:tx>
            <c:strRef>
              <c:f>'総括表(地区)'!$B$46</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'総括表(地区)'!$C$46:$BC$46</c:f>
              <c:numCache>
                <c:formatCode>0.0%</c:formatCode>
                <c:ptCount val="53"/>
                <c:pt idx="0">
                  <c:v>0.66161602895453198</c:v>
                </c:pt>
                <c:pt idx="1">
                  <c:v>0.66286698083982354</c:v>
                </c:pt>
                <c:pt idx="2">
                  <c:v>0.66489809977766967</c:v>
                </c:pt>
                <c:pt idx="3">
                  <c:v>0.66467576791808869</c:v>
                </c:pt>
                <c:pt idx="4">
                  <c:v>0.66531769458887879</c:v>
                </c:pt>
                <c:pt idx="5">
                  <c:v>0.66825548271956614</c:v>
                </c:pt>
                <c:pt idx="6">
                  <c:v>0.67307403964374635</c:v>
                </c:pt>
                <c:pt idx="7">
                  <c:v>0.67631367348403915</c:v>
                </c:pt>
                <c:pt idx="8">
                  <c:v>0.67841737768447596</c:v>
                </c:pt>
                <c:pt idx="9">
                  <c:v>0.68074309877586847</c:v>
                </c:pt>
                <c:pt idx="10">
                  <c:v>0.68249843823822343</c:v>
                </c:pt>
                <c:pt idx="11">
                  <c:v>0.6839146296823323</c:v>
                </c:pt>
                <c:pt idx="12">
                  <c:v>0.68433338003453115</c:v>
                </c:pt>
                <c:pt idx="13">
                  <c:v>0.68361804965067197</c:v>
                </c:pt>
                <c:pt idx="14">
                  <c:v>0.68560909925997227</c:v>
                </c:pt>
                <c:pt idx="15">
                  <c:v>0.683488230460504</c:v>
                </c:pt>
                <c:pt idx="16">
                  <c:v>0.68152822943245617</c:v>
                </c:pt>
                <c:pt idx="17">
                  <c:v>0.67852198640945616</c:v>
                </c:pt>
                <c:pt idx="18">
                  <c:v>0.67534532069552811</c:v>
                </c:pt>
                <c:pt idx="19">
                  <c:v>0.67145479024445542</c:v>
                </c:pt>
                <c:pt idx="20">
                  <c:v>0.66741625373788371</c:v>
                </c:pt>
                <c:pt idx="21">
                  <c:v>0.66295160216328874</c:v>
                </c:pt>
                <c:pt idx="22">
                  <c:v>0.65985732290759291</c:v>
                </c:pt>
                <c:pt idx="23">
                  <c:v>0.65732757510733131</c:v>
                </c:pt>
                <c:pt idx="24">
                  <c:v>0.65502388623606367</c:v>
                </c:pt>
                <c:pt idx="25">
                  <c:v>0.65327648955287609</c:v>
                </c:pt>
                <c:pt idx="26">
                  <c:v>0.65149395279273814</c:v>
                </c:pt>
                <c:pt idx="27">
                  <c:v>0.6501167204328161</c:v>
                </c:pt>
                <c:pt idx="28">
                  <c:v>0.64904612586673405</c:v>
                </c:pt>
                <c:pt idx="29">
                  <c:v>0.64791596651219441</c:v>
                </c:pt>
                <c:pt idx="30">
                  <c:v>0.64708460089575293</c:v>
                </c:pt>
                <c:pt idx="31">
                  <c:v>0.6465305719889719</c:v>
                </c:pt>
                <c:pt idx="32">
                  <c:v>0.64588192955095058</c:v>
                </c:pt>
                <c:pt idx="33">
                  <c:v>0.64562800063425052</c:v>
                </c:pt>
                <c:pt idx="34">
                  <c:v>0.64603810884050927</c:v>
                </c:pt>
                <c:pt idx="35">
                  <c:v>0.64677151867048266</c:v>
                </c:pt>
                <c:pt idx="36">
                  <c:v>0.64761000599024421</c:v>
                </c:pt>
                <c:pt idx="37">
                  <c:v>0.64892197803512908</c:v>
                </c:pt>
                <c:pt idx="38">
                  <c:v>0.65035324468248457</c:v>
                </c:pt>
                <c:pt idx="39">
                  <c:v>0.65130480302247518</c:v>
                </c:pt>
                <c:pt idx="40">
                  <c:v>0.65244879841493197</c:v>
                </c:pt>
                <c:pt idx="41">
                  <c:v>0.65329266752079185</c:v>
                </c:pt>
                <c:pt idx="42">
                  <c:v>0.6533270552997763</c:v>
                </c:pt>
                <c:pt idx="43">
                  <c:v>0.65356228933308835</c:v>
                </c:pt>
                <c:pt idx="44">
                  <c:v>0.65269335169234877</c:v>
                </c:pt>
                <c:pt idx="45">
                  <c:v>0.6516524681824688</c:v>
                </c:pt>
                <c:pt idx="46">
                  <c:v>0.6508114632529316</c:v>
                </c:pt>
                <c:pt idx="47">
                  <c:v>0.65003650070151076</c:v>
                </c:pt>
                <c:pt idx="48">
                  <c:v>0.64859077918377261</c:v>
                </c:pt>
                <c:pt idx="49">
                  <c:v>0.6479094350704615</c:v>
                </c:pt>
                <c:pt idx="50">
                  <c:v>0.64727241716486494</c:v>
                </c:pt>
                <c:pt idx="51">
                  <c:v>0.64670282647275601</c:v>
                </c:pt>
                <c:pt idx="52">
                  <c:v>0.64599482982322143</c:v>
                </c:pt>
              </c:numCache>
            </c:numRef>
          </c:val>
          <c:smooth val="0"/>
          <c:extLst xmlns:c16r2="http://schemas.microsoft.com/office/drawing/2015/06/chart">
            <c:ext xmlns:c16="http://schemas.microsoft.com/office/drawing/2014/chart" uri="{C3380CC4-5D6E-409C-BE32-E72D297353CC}">
              <c16:uniqueId val="{00000007-64E4-417D-94FF-80CE6F3DB165}"/>
            </c:ext>
          </c:extLst>
        </c:ser>
        <c:dLbls>
          <c:showLegendKey val="0"/>
          <c:showVal val="0"/>
          <c:showCatName val="0"/>
          <c:showSerName val="0"/>
          <c:showPercent val="0"/>
          <c:showBubbleSize val="0"/>
        </c:dLbls>
        <c:smooth val="0"/>
        <c:axId val="514372776"/>
        <c:axId val="514368464"/>
        <c:extLst xmlns:c16r2="http://schemas.microsoft.com/office/drawing/2015/06/chart"/>
      </c:lineChart>
      <c:catAx>
        <c:axId val="514372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8464"/>
        <c:crosses val="autoZero"/>
        <c:auto val="1"/>
        <c:lblAlgn val="ctr"/>
        <c:lblOffset val="100"/>
        <c:tickLblSkip val="5"/>
        <c:tickMarkSkip val="1"/>
        <c:noMultiLvlLbl val="0"/>
      </c:catAx>
      <c:valAx>
        <c:axId val="514368464"/>
        <c:scaling>
          <c:orientation val="minMax"/>
          <c:max val="0.70000000000000007"/>
          <c:min val="0.5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2776"/>
        <c:crosses val="autoZero"/>
        <c:crossBetween val="between"/>
        <c:majorUnit val="1.0000000000000002E-2"/>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総括表!$A$21</c:f>
          <c:strCache>
            <c:ptCount val="1"/>
            <c:pt idx="0">
              <c:v>：老年人口(65歳-)_区全域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総括表!$B$24</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B223-4A83-B5A5-082EA06CFB79}"/>
              </c:ext>
            </c:extLst>
          </c:dPt>
          <c:dPt>
            <c:idx val="2"/>
            <c:marker>
              <c:symbol val="none"/>
            </c:marker>
            <c:bubble3D val="0"/>
            <c:extLst xmlns:c16r2="http://schemas.microsoft.com/office/drawing/2015/06/chart">
              <c:ext xmlns:c16="http://schemas.microsoft.com/office/drawing/2014/chart" uri="{C3380CC4-5D6E-409C-BE32-E72D297353CC}">
                <c16:uniqueId val="{00000001-B223-4A83-B5A5-082EA06CFB79}"/>
              </c:ext>
            </c:extLst>
          </c:dPt>
          <c:dPt>
            <c:idx val="3"/>
            <c:marker>
              <c:symbol val="none"/>
            </c:marker>
            <c:bubble3D val="0"/>
            <c:extLst xmlns:c16r2="http://schemas.microsoft.com/office/drawing/2015/06/chart">
              <c:ext xmlns:c16="http://schemas.microsoft.com/office/drawing/2014/chart" uri="{C3380CC4-5D6E-409C-BE32-E72D297353CC}">
                <c16:uniqueId val="{00000002-B223-4A83-B5A5-082EA06CFB79}"/>
              </c:ext>
            </c:extLst>
          </c:dPt>
          <c:dPt>
            <c:idx val="4"/>
            <c:marker>
              <c:symbol val="none"/>
            </c:marker>
            <c:bubble3D val="0"/>
            <c:extLst xmlns:c16r2="http://schemas.microsoft.com/office/drawing/2015/06/chart">
              <c:ext xmlns:c16="http://schemas.microsoft.com/office/drawing/2014/chart" uri="{C3380CC4-5D6E-409C-BE32-E72D297353CC}">
                <c16:uniqueId val="{00000003-B223-4A83-B5A5-082EA06CFB79}"/>
              </c:ext>
            </c:extLst>
          </c:dPt>
          <c:dPt>
            <c:idx val="6"/>
            <c:marker>
              <c:symbol val="none"/>
            </c:marker>
            <c:bubble3D val="0"/>
            <c:extLst xmlns:c16r2="http://schemas.microsoft.com/office/drawing/2015/06/chart">
              <c:ext xmlns:c16="http://schemas.microsoft.com/office/drawing/2014/chart" uri="{C3380CC4-5D6E-409C-BE32-E72D297353CC}">
                <c16:uniqueId val="{00000004-B223-4A83-B5A5-082EA06CFB79}"/>
              </c:ext>
            </c:extLst>
          </c:dPt>
          <c:dPt>
            <c:idx val="7"/>
            <c:marker>
              <c:symbol val="none"/>
            </c:marker>
            <c:bubble3D val="0"/>
            <c:extLst xmlns:c16r2="http://schemas.microsoft.com/office/drawing/2015/06/chart">
              <c:ext xmlns:c16="http://schemas.microsoft.com/office/drawing/2014/chart" uri="{C3380CC4-5D6E-409C-BE32-E72D297353CC}">
                <c16:uniqueId val="{00000005-B223-4A83-B5A5-082EA06CFB79}"/>
              </c:ext>
            </c:extLst>
          </c:dPt>
          <c:dPt>
            <c:idx val="8"/>
            <c:marker>
              <c:symbol val="none"/>
            </c:marker>
            <c:bubble3D val="0"/>
            <c:extLst xmlns:c16r2="http://schemas.microsoft.com/office/drawing/2015/06/chart">
              <c:ext xmlns:c16="http://schemas.microsoft.com/office/drawing/2014/chart" uri="{C3380CC4-5D6E-409C-BE32-E72D297353CC}">
                <c16:uniqueId val="{00000006-B223-4A83-B5A5-082EA06CFB79}"/>
              </c:ext>
            </c:extLst>
          </c:dPt>
          <c:dPt>
            <c:idx val="9"/>
            <c:marker>
              <c:symbol val="none"/>
            </c:marker>
            <c:bubble3D val="0"/>
            <c:extLst xmlns:c16r2="http://schemas.microsoft.com/office/drawing/2015/06/chart">
              <c:ext xmlns:c16="http://schemas.microsoft.com/office/drawing/2014/chart" uri="{C3380CC4-5D6E-409C-BE32-E72D297353CC}">
                <c16:uniqueId val="{00000007-B223-4A83-B5A5-082EA06CFB79}"/>
              </c:ext>
            </c:extLst>
          </c:dPt>
          <c:dPt>
            <c:idx val="11"/>
            <c:marker>
              <c:symbol val="none"/>
            </c:marker>
            <c:bubble3D val="0"/>
            <c:extLst xmlns:c16r2="http://schemas.microsoft.com/office/drawing/2015/06/chart">
              <c:ext xmlns:c16="http://schemas.microsoft.com/office/drawing/2014/chart" uri="{C3380CC4-5D6E-409C-BE32-E72D297353CC}">
                <c16:uniqueId val="{00000008-B223-4A83-B5A5-082EA06CFB79}"/>
              </c:ext>
            </c:extLst>
          </c:dPt>
          <c:dPt>
            <c:idx val="12"/>
            <c:marker>
              <c:symbol val="none"/>
            </c:marker>
            <c:bubble3D val="0"/>
            <c:extLst xmlns:c16r2="http://schemas.microsoft.com/office/drawing/2015/06/chart">
              <c:ext xmlns:c16="http://schemas.microsoft.com/office/drawing/2014/chart" uri="{C3380CC4-5D6E-409C-BE32-E72D297353CC}">
                <c16:uniqueId val="{00000009-B223-4A83-B5A5-082EA06CFB79}"/>
              </c:ext>
            </c:extLst>
          </c:dPt>
          <c:dPt>
            <c:idx val="13"/>
            <c:marker>
              <c:symbol val="none"/>
            </c:marker>
            <c:bubble3D val="0"/>
            <c:extLst xmlns:c16r2="http://schemas.microsoft.com/office/drawing/2015/06/chart">
              <c:ext xmlns:c16="http://schemas.microsoft.com/office/drawing/2014/chart" uri="{C3380CC4-5D6E-409C-BE32-E72D297353CC}">
                <c16:uniqueId val="{0000000A-B223-4A83-B5A5-082EA06CFB79}"/>
              </c:ext>
            </c:extLst>
          </c:dPt>
          <c:dPt>
            <c:idx val="14"/>
            <c:marker>
              <c:symbol val="none"/>
            </c:marker>
            <c:bubble3D val="0"/>
            <c:extLst xmlns:c16r2="http://schemas.microsoft.com/office/drawing/2015/06/chart">
              <c:ext xmlns:c16="http://schemas.microsoft.com/office/drawing/2014/chart" uri="{C3380CC4-5D6E-409C-BE32-E72D297353CC}">
                <c16:uniqueId val="{0000000B-B223-4A83-B5A5-082EA06CFB79}"/>
              </c:ext>
            </c:extLst>
          </c:dPt>
          <c:dPt>
            <c:idx val="16"/>
            <c:marker>
              <c:symbol val="none"/>
            </c:marker>
            <c:bubble3D val="0"/>
            <c:extLst xmlns:c16r2="http://schemas.microsoft.com/office/drawing/2015/06/chart">
              <c:ext xmlns:c16="http://schemas.microsoft.com/office/drawing/2014/chart" uri="{C3380CC4-5D6E-409C-BE32-E72D297353CC}">
                <c16:uniqueId val="{0000000C-B223-4A83-B5A5-082EA06CFB79}"/>
              </c:ext>
            </c:extLst>
          </c:dPt>
          <c:dPt>
            <c:idx val="17"/>
            <c:marker>
              <c:symbol val="none"/>
            </c:marker>
            <c:bubble3D val="0"/>
            <c:extLst xmlns:c16r2="http://schemas.microsoft.com/office/drawing/2015/06/chart">
              <c:ext xmlns:c16="http://schemas.microsoft.com/office/drawing/2014/chart" uri="{C3380CC4-5D6E-409C-BE32-E72D297353CC}">
                <c16:uniqueId val="{0000000D-B223-4A83-B5A5-082EA06CFB79}"/>
              </c:ext>
            </c:extLst>
          </c:dPt>
          <c:dPt>
            <c:idx val="18"/>
            <c:marker>
              <c:symbol val="none"/>
            </c:marker>
            <c:bubble3D val="0"/>
            <c:extLst xmlns:c16r2="http://schemas.microsoft.com/office/drawing/2015/06/chart">
              <c:ext xmlns:c16="http://schemas.microsoft.com/office/drawing/2014/chart" uri="{C3380CC4-5D6E-409C-BE32-E72D297353CC}">
                <c16:uniqueId val="{0000000E-B223-4A83-B5A5-082EA06CFB79}"/>
              </c:ext>
            </c:extLst>
          </c:dPt>
          <c:dPt>
            <c:idx val="19"/>
            <c:marker>
              <c:symbol val="none"/>
            </c:marker>
            <c:bubble3D val="0"/>
            <c:extLst xmlns:c16r2="http://schemas.microsoft.com/office/drawing/2015/06/chart">
              <c:ext xmlns:c16="http://schemas.microsoft.com/office/drawing/2014/chart" uri="{C3380CC4-5D6E-409C-BE32-E72D297353CC}">
                <c16:uniqueId val="{0000000F-B223-4A83-B5A5-082EA06CFB79}"/>
              </c:ext>
            </c:extLst>
          </c:dPt>
          <c:dPt>
            <c:idx val="21"/>
            <c:marker>
              <c:symbol val="none"/>
            </c:marker>
            <c:bubble3D val="0"/>
            <c:extLst xmlns:c16r2="http://schemas.microsoft.com/office/drawing/2015/06/chart">
              <c:ext xmlns:c16="http://schemas.microsoft.com/office/drawing/2014/chart" uri="{C3380CC4-5D6E-409C-BE32-E72D297353CC}">
                <c16:uniqueId val="{00000010-B223-4A83-B5A5-082EA06CFB79}"/>
              </c:ext>
            </c:extLst>
          </c:dPt>
          <c:dPt>
            <c:idx val="22"/>
            <c:marker>
              <c:symbol val="none"/>
            </c:marker>
            <c:bubble3D val="0"/>
            <c:extLst xmlns:c16r2="http://schemas.microsoft.com/office/drawing/2015/06/chart">
              <c:ext xmlns:c16="http://schemas.microsoft.com/office/drawing/2014/chart" uri="{C3380CC4-5D6E-409C-BE32-E72D297353CC}">
                <c16:uniqueId val="{00000011-B223-4A83-B5A5-082EA06CFB79}"/>
              </c:ext>
            </c:extLst>
          </c:dPt>
          <c:dPt>
            <c:idx val="23"/>
            <c:marker>
              <c:symbol val="none"/>
            </c:marker>
            <c:bubble3D val="0"/>
            <c:extLst xmlns:c16r2="http://schemas.microsoft.com/office/drawing/2015/06/chart">
              <c:ext xmlns:c16="http://schemas.microsoft.com/office/drawing/2014/chart" uri="{C3380CC4-5D6E-409C-BE32-E72D297353CC}">
                <c16:uniqueId val="{00000012-B223-4A83-B5A5-082EA06CFB79}"/>
              </c:ext>
            </c:extLst>
          </c:dPt>
          <c:dPt>
            <c:idx val="24"/>
            <c:marker>
              <c:symbol val="none"/>
            </c:marker>
            <c:bubble3D val="0"/>
            <c:extLst xmlns:c16r2="http://schemas.microsoft.com/office/drawing/2015/06/chart">
              <c:ext xmlns:c16="http://schemas.microsoft.com/office/drawing/2014/chart" uri="{C3380CC4-5D6E-409C-BE32-E72D297353CC}">
                <c16:uniqueId val="{00000013-B223-4A83-B5A5-082EA06CFB79}"/>
              </c:ext>
            </c:extLst>
          </c:dPt>
          <c:dPt>
            <c:idx val="26"/>
            <c:marker>
              <c:symbol val="none"/>
            </c:marker>
            <c:bubble3D val="0"/>
            <c:extLst xmlns:c16r2="http://schemas.microsoft.com/office/drawing/2015/06/chart">
              <c:ext xmlns:c16="http://schemas.microsoft.com/office/drawing/2014/chart" uri="{C3380CC4-5D6E-409C-BE32-E72D297353CC}">
                <c16:uniqueId val="{00000014-B223-4A83-B5A5-082EA06CFB79}"/>
              </c:ext>
            </c:extLst>
          </c:dPt>
          <c:dPt>
            <c:idx val="27"/>
            <c:marker>
              <c:symbol val="none"/>
            </c:marker>
            <c:bubble3D val="0"/>
            <c:extLst xmlns:c16r2="http://schemas.microsoft.com/office/drawing/2015/06/chart">
              <c:ext xmlns:c16="http://schemas.microsoft.com/office/drawing/2014/chart" uri="{C3380CC4-5D6E-409C-BE32-E72D297353CC}">
                <c16:uniqueId val="{00000015-B223-4A83-B5A5-082EA06CFB79}"/>
              </c:ext>
            </c:extLst>
          </c:dPt>
          <c:dPt>
            <c:idx val="28"/>
            <c:marker>
              <c:symbol val="none"/>
            </c:marker>
            <c:bubble3D val="0"/>
            <c:extLst xmlns:c16r2="http://schemas.microsoft.com/office/drawing/2015/06/chart">
              <c:ext xmlns:c16="http://schemas.microsoft.com/office/drawing/2014/chart" uri="{C3380CC4-5D6E-409C-BE32-E72D297353CC}">
                <c16:uniqueId val="{00000016-B223-4A83-B5A5-082EA06CFB79}"/>
              </c:ext>
            </c:extLst>
          </c:dPt>
          <c:dPt>
            <c:idx val="29"/>
            <c:marker>
              <c:symbol val="none"/>
            </c:marker>
            <c:bubble3D val="0"/>
            <c:extLst xmlns:c16r2="http://schemas.microsoft.com/office/drawing/2015/06/chart">
              <c:ext xmlns:c16="http://schemas.microsoft.com/office/drawing/2014/chart" uri="{C3380CC4-5D6E-409C-BE32-E72D297353CC}">
                <c16:uniqueId val="{00000017-B223-4A83-B5A5-082EA06CFB79}"/>
              </c:ext>
            </c:extLst>
          </c:dPt>
          <c:dPt>
            <c:idx val="31"/>
            <c:marker>
              <c:symbol val="none"/>
            </c:marker>
            <c:bubble3D val="0"/>
            <c:extLst xmlns:c16r2="http://schemas.microsoft.com/office/drawing/2015/06/chart">
              <c:ext xmlns:c16="http://schemas.microsoft.com/office/drawing/2014/chart" uri="{C3380CC4-5D6E-409C-BE32-E72D297353CC}">
                <c16:uniqueId val="{00000018-B223-4A83-B5A5-082EA06CFB79}"/>
              </c:ext>
            </c:extLst>
          </c:dPt>
          <c:dPt>
            <c:idx val="32"/>
            <c:marker>
              <c:symbol val="none"/>
            </c:marker>
            <c:bubble3D val="0"/>
            <c:extLst xmlns:c16r2="http://schemas.microsoft.com/office/drawing/2015/06/chart">
              <c:ext xmlns:c16="http://schemas.microsoft.com/office/drawing/2014/chart" uri="{C3380CC4-5D6E-409C-BE32-E72D297353CC}">
                <c16:uniqueId val="{00000019-B223-4A83-B5A5-082EA06CFB79}"/>
              </c:ext>
            </c:extLst>
          </c:dPt>
          <c:dPt>
            <c:idx val="33"/>
            <c:marker>
              <c:symbol val="none"/>
            </c:marker>
            <c:bubble3D val="0"/>
            <c:extLst xmlns:c16r2="http://schemas.microsoft.com/office/drawing/2015/06/chart">
              <c:ext xmlns:c16="http://schemas.microsoft.com/office/drawing/2014/chart" uri="{C3380CC4-5D6E-409C-BE32-E72D297353CC}">
                <c16:uniqueId val="{0000001A-B223-4A83-B5A5-082EA06CFB79}"/>
              </c:ext>
            </c:extLst>
          </c:dPt>
          <c:dPt>
            <c:idx val="34"/>
            <c:marker>
              <c:symbol val="none"/>
            </c:marker>
            <c:bubble3D val="0"/>
            <c:extLst xmlns:c16r2="http://schemas.microsoft.com/office/drawing/2015/06/chart">
              <c:ext xmlns:c16="http://schemas.microsoft.com/office/drawing/2014/chart" uri="{C3380CC4-5D6E-409C-BE32-E72D297353CC}">
                <c16:uniqueId val="{0000001B-B223-4A83-B5A5-082EA06CFB79}"/>
              </c:ext>
            </c:extLst>
          </c:dPt>
          <c:dPt>
            <c:idx val="36"/>
            <c:marker>
              <c:symbol val="none"/>
            </c:marker>
            <c:bubble3D val="0"/>
            <c:extLst xmlns:c16r2="http://schemas.microsoft.com/office/drawing/2015/06/chart">
              <c:ext xmlns:c16="http://schemas.microsoft.com/office/drawing/2014/chart" uri="{C3380CC4-5D6E-409C-BE32-E72D297353CC}">
                <c16:uniqueId val="{0000001C-B223-4A83-B5A5-082EA06CFB79}"/>
              </c:ext>
            </c:extLst>
          </c:dPt>
          <c:dPt>
            <c:idx val="37"/>
            <c:marker>
              <c:symbol val="none"/>
            </c:marker>
            <c:bubble3D val="0"/>
            <c:extLst xmlns:c16r2="http://schemas.microsoft.com/office/drawing/2015/06/chart">
              <c:ext xmlns:c16="http://schemas.microsoft.com/office/drawing/2014/chart" uri="{C3380CC4-5D6E-409C-BE32-E72D297353CC}">
                <c16:uniqueId val="{0000001D-B223-4A83-B5A5-082EA06CFB79}"/>
              </c:ext>
            </c:extLst>
          </c:dPt>
          <c:dPt>
            <c:idx val="38"/>
            <c:marker>
              <c:symbol val="none"/>
            </c:marker>
            <c:bubble3D val="0"/>
            <c:extLst xmlns:c16r2="http://schemas.microsoft.com/office/drawing/2015/06/chart">
              <c:ext xmlns:c16="http://schemas.microsoft.com/office/drawing/2014/chart" uri="{C3380CC4-5D6E-409C-BE32-E72D297353CC}">
                <c16:uniqueId val="{0000001E-B223-4A83-B5A5-082EA06CFB79}"/>
              </c:ext>
            </c:extLst>
          </c:dPt>
          <c:dPt>
            <c:idx val="39"/>
            <c:marker>
              <c:symbol val="none"/>
            </c:marker>
            <c:bubble3D val="0"/>
            <c:extLst xmlns:c16r2="http://schemas.microsoft.com/office/drawing/2015/06/chart">
              <c:ext xmlns:c16="http://schemas.microsoft.com/office/drawing/2014/chart" uri="{C3380CC4-5D6E-409C-BE32-E72D297353CC}">
                <c16:uniqueId val="{0000001F-B223-4A83-B5A5-082EA06CFB79}"/>
              </c:ext>
            </c:extLst>
          </c:dPt>
          <c:dPt>
            <c:idx val="41"/>
            <c:marker>
              <c:symbol val="none"/>
            </c:marker>
            <c:bubble3D val="0"/>
            <c:extLst xmlns:c16r2="http://schemas.microsoft.com/office/drawing/2015/06/chart">
              <c:ext xmlns:c16="http://schemas.microsoft.com/office/drawing/2014/chart" uri="{C3380CC4-5D6E-409C-BE32-E72D297353CC}">
                <c16:uniqueId val="{00000020-B223-4A83-B5A5-082EA06CFB79}"/>
              </c:ext>
            </c:extLst>
          </c:dPt>
          <c:dPt>
            <c:idx val="42"/>
            <c:marker>
              <c:symbol val="none"/>
            </c:marker>
            <c:bubble3D val="0"/>
            <c:extLst xmlns:c16r2="http://schemas.microsoft.com/office/drawing/2015/06/chart">
              <c:ext xmlns:c16="http://schemas.microsoft.com/office/drawing/2014/chart" uri="{C3380CC4-5D6E-409C-BE32-E72D297353CC}">
                <c16:uniqueId val="{00000021-B223-4A83-B5A5-082EA06CFB79}"/>
              </c:ext>
            </c:extLst>
          </c:dPt>
          <c:dPt>
            <c:idx val="43"/>
            <c:marker>
              <c:symbol val="none"/>
            </c:marker>
            <c:bubble3D val="0"/>
            <c:extLst xmlns:c16r2="http://schemas.microsoft.com/office/drawing/2015/06/chart">
              <c:ext xmlns:c16="http://schemas.microsoft.com/office/drawing/2014/chart" uri="{C3380CC4-5D6E-409C-BE32-E72D297353CC}">
                <c16:uniqueId val="{00000022-B223-4A83-B5A5-082EA06CFB79}"/>
              </c:ext>
            </c:extLst>
          </c:dPt>
          <c:dPt>
            <c:idx val="44"/>
            <c:marker>
              <c:symbol val="none"/>
            </c:marker>
            <c:bubble3D val="0"/>
            <c:extLst xmlns:c16r2="http://schemas.microsoft.com/office/drawing/2015/06/chart">
              <c:ext xmlns:c16="http://schemas.microsoft.com/office/drawing/2014/chart" uri="{C3380CC4-5D6E-409C-BE32-E72D297353CC}">
                <c16:uniqueId val="{00000023-B223-4A83-B5A5-082EA06CFB79}"/>
              </c:ext>
            </c:extLst>
          </c:dPt>
          <c:dPt>
            <c:idx val="46"/>
            <c:marker>
              <c:symbol val="none"/>
            </c:marker>
            <c:bubble3D val="0"/>
            <c:extLst xmlns:c16r2="http://schemas.microsoft.com/office/drawing/2015/06/chart">
              <c:ext xmlns:c16="http://schemas.microsoft.com/office/drawing/2014/chart" uri="{C3380CC4-5D6E-409C-BE32-E72D297353CC}">
                <c16:uniqueId val="{00000024-B223-4A83-B5A5-082EA06CFB79}"/>
              </c:ext>
            </c:extLst>
          </c:dPt>
          <c:dPt>
            <c:idx val="47"/>
            <c:marker>
              <c:symbol val="none"/>
            </c:marker>
            <c:bubble3D val="0"/>
            <c:extLst xmlns:c16r2="http://schemas.microsoft.com/office/drawing/2015/06/chart">
              <c:ext xmlns:c16="http://schemas.microsoft.com/office/drawing/2014/chart" uri="{C3380CC4-5D6E-409C-BE32-E72D297353CC}">
                <c16:uniqueId val="{00000025-B223-4A83-B5A5-082EA06CFB79}"/>
              </c:ext>
            </c:extLst>
          </c:dPt>
          <c:dPt>
            <c:idx val="48"/>
            <c:marker>
              <c:symbol val="none"/>
            </c:marker>
            <c:bubble3D val="0"/>
            <c:extLst xmlns:c16r2="http://schemas.microsoft.com/office/drawing/2015/06/chart">
              <c:ext xmlns:c16="http://schemas.microsoft.com/office/drawing/2014/chart" uri="{C3380CC4-5D6E-409C-BE32-E72D297353CC}">
                <c16:uniqueId val="{00000026-B223-4A83-B5A5-082EA06CFB79}"/>
              </c:ext>
            </c:extLst>
          </c:dPt>
          <c:dPt>
            <c:idx val="49"/>
            <c:marker>
              <c:symbol val="none"/>
            </c:marker>
            <c:bubble3D val="0"/>
            <c:extLst xmlns:c16r2="http://schemas.microsoft.com/office/drawing/2015/06/chart">
              <c:ext xmlns:c16="http://schemas.microsoft.com/office/drawing/2014/chart" uri="{C3380CC4-5D6E-409C-BE32-E72D297353CC}">
                <c16:uniqueId val="{00000027-B223-4A83-B5A5-082EA06CFB79}"/>
              </c:ext>
            </c:extLst>
          </c:dPt>
          <c:dPt>
            <c:idx val="51"/>
            <c:marker>
              <c:symbol val="none"/>
            </c:marker>
            <c:bubble3D val="0"/>
            <c:extLst xmlns:c16r2="http://schemas.microsoft.com/office/drawing/2015/06/chart">
              <c:ext xmlns:c16="http://schemas.microsoft.com/office/drawing/2014/chart" uri="{C3380CC4-5D6E-409C-BE32-E72D297353CC}">
                <c16:uniqueId val="{00000028-B223-4A83-B5A5-082EA06CFB79}"/>
              </c:ext>
            </c:extLst>
          </c:dPt>
          <c:dPt>
            <c:idx val="52"/>
            <c:marker>
              <c:symbol val="none"/>
            </c:marker>
            <c:bubble3D val="0"/>
            <c:extLst xmlns:c16r2="http://schemas.microsoft.com/office/drawing/2015/06/chart">
              <c:ext xmlns:c16="http://schemas.microsoft.com/office/drawing/2014/chart" uri="{C3380CC4-5D6E-409C-BE32-E72D297353CC}">
                <c16:uniqueId val="{00000029-B223-4A83-B5A5-082EA06CFB79}"/>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総括表!$C$24:$BC$24</c:f>
              <c:numCache>
                <c:formatCode>#,##0_ ;[Red]\-#,##0\ </c:formatCode>
                <c:ptCount val="53"/>
                <c:pt idx="0">
                  <c:v>164678</c:v>
                </c:pt>
                <c:pt idx="1">
                  <c:v>165624.99999999997</c:v>
                </c:pt>
                <c:pt idx="2">
                  <c:v>166110</c:v>
                </c:pt>
                <c:pt idx="3">
                  <c:v>166329</c:v>
                </c:pt>
                <c:pt idx="4">
                  <c:v>165660</c:v>
                </c:pt>
                <c:pt idx="5">
                  <c:v>164734.00000000003</c:v>
                </c:pt>
                <c:pt idx="6">
                  <c:v>164372.00000000003</c:v>
                </c:pt>
                <c:pt idx="7">
                  <c:v>162773.5282600158</c:v>
                </c:pt>
                <c:pt idx="8">
                  <c:v>161972.42927487585</c:v>
                </c:pt>
                <c:pt idx="9">
                  <c:v>161030.49044085955</c:v>
                </c:pt>
                <c:pt idx="10">
                  <c:v>160378.47253879748</c:v>
                </c:pt>
                <c:pt idx="11">
                  <c:v>160024.13640270539</c:v>
                </c:pt>
                <c:pt idx="12">
                  <c:v>160407.44508799602</c:v>
                </c:pt>
                <c:pt idx="13">
                  <c:v>161762.23986014223</c:v>
                </c:pt>
                <c:pt idx="14">
                  <c:v>160928.70917694276</c:v>
                </c:pt>
                <c:pt idx="15">
                  <c:v>162909.66017978857</c:v>
                </c:pt>
                <c:pt idx="16">
                  <c:v>164764.23858778251</c:v>
                </c:pt>
                <c:pt idx="17">
                  <c:v>166888.86519867583</c:v>
                </c:pt>
                <c:pt idx="18">
                  <c:v>169236.56462616299</c:v>
                </c:pt>
                <c:pt idx="19">
                  <c:v>171878.247726153</c:v>
                </c:pt>
                <c:pt idx="20">
                  <c:v>174517.72955250446</c:v>
                </c:pt>
                <c:pt idx="21">
                  <c:v>177182.61644393223</c:v>
                </c:pt>
                <c:pt idx="22">
                  <c:v>179389.74662446277</c:v>
                </c:pt>
                <c:pt idx="23">
                  <c:v>181235.9489737149</c:v>
                </c:pt>
                <c:pt idx="24">
                  <c:v>182848.83237831411</c:v>
                </c:pt>
                <c:pt idx="25">
                  <c:v>183923.74179216189</c:v>
                </c:pt>
                <c:pt idx="26">
                  <c:v>184981.71227345589</c:v>
                </c:pt>
                <c:pt idx="27">
                  <c:v>185687.97179268155</c:v>
                </c:pt>
                <c:pt idx="28">
                  <c:v>186220.39738113817</c:v>
                </c:pt>
                <c:pt idx="29">
                  <c:v>186800.02045683376</c:v>
                </c:pt>
                <c:pt idx="30">
                  <c:v>187264.26316297502</c:v>
                </c:pt>
                <c:pt idx="31">
                  <c:v>187563.37397884231</c:v>
                </c:pt>
                <c:pt idx="32">
                  <c:v>187948.62352804851</c:v>
                </c:pt>
                <c:pt idx="33">
                  <c:v>188062.29064940079</c:v>
                </c:pt>
                <c:pt idx="34">
                  <c:v>187692.22887615001</c:v>
                </c:pt>
                <c:pt idx="35">
                  <c:v>187086.71501039015</c:v>
                </c:pt>
                <c:pt idx="36">
                  <c:v>186388.32372970364</c:v>
                </c:pt>
                <c:pt idx="37">
                  <c:v>185339.38621556392</c:v>
                </c:pt>
                <c:pt idx="38">
                  <c:v>184192.20907027565</c:v>
                </c:pt>
                <c:pt idx="39">
                  <c:v>183381.68625665334</c:v>
                </c:pt>
                <c:pt idx="40">
                  <c:v>182406.92719305123</c:v>
                </c:pt>
                <c:pt idx="41">
                  <c:v>181634.29699988809</c:v>
                </c:pt>
                <c:pt idx="42">
                  <c:v>181418.41654227552</c:v>
                </c:pt>
                <c:pt idx="43">
                  <c:v>181029.39019308056</c:v>
                </c:pt>
                <c:pt idx="44">
                  <c:v>181409.82681737223</c:v>
                </c:pt>
                <c:pt idx="45">
                  <c:v>181882.98766819536</c:v>
                </c:pt>
                <c:pt idx="46">
                  <c:v>182201.49085960301</c:v>
                </c:pt>
                <c:pt idx="47">
                  <c:v>182469.70271928652</c:v>
                </c:pt>
                <c:pt idx="48">
                  <c:v>183215.62528638355</c:v>
                </c:pt>
                <c:pt idx="49">
                  <c:v>183406.54174833882</c:v>
                </c:pt>
                <c:pt idx="50">
                  <c:v>183563.93323185091</c:v>
                </c:pt>
                <c:pt idx="51">
                  <c:v>183673.03995884056</c:v>
                </c:pt>
                <c:pt idx="52">
                  <c:v>183875.3426995693</c:v>
                </c:pt>
              </c:numCache>
            </c:numRef>
          </c:val>
          <c:smooth val="0"/>
          <c:extLst xmlns:c16r2="http://schemas.microsoft.com/office/drawing/2015/06/chart">
            <c:ext xmlns:c16="http://schemas.microsoft.com/office/drawing/2014/chart" uri="{C3380CC4-5D6E-409C-BE32-E72D297353CC}">
              <c16:uniqueId val="{0000002D-B223-4A83-B5A5-082EA06CFB79}"/>
            </c:ext>
          </c:extLst>
        </c:ser>
        <c:dLbls>
          <c:showLegendKey val="0"/>
          <c:showVal val="0"/>
          <c:showCatName val="0"/>
          <c:showSerName val="0"/>
          <c:showPercent val="0"/>
          <c:showBubbleSize val="0"/>
        </c:dLbls>
        <c:smooth val="0"/>
        <c:axId val="514371208"/>
        <c:axId val="514373952"/>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総括表!$B$25</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総括表!$C$25:$BF$25</c15:sqref>
                        </c15:formulaRef>
                      </c:ext>
                    </c:extLst>
                    <c:numCache>
                      <c:formatCode>#,##0_ ;[Red]\-#,##0\ </c:formatCode>
                      <c:ptCount val="56"/>
                      <c:pt idx="0">
                        <c:v>164678</c:v>
                      </c:pt>
                      <c:pt idx="1">
                        <c:v>165625</c:v>
                      </c:pt>
                      <c:pt idx="2">
                        <c:v>166110</c:v>
                      </c:pt>
                      <c:pt idx="3">
                        <c:v>166329</c:v>
                      </c:pt>
                      <c:pt idx="4">
                        <c:v>165660</c:v>
                      </c:pt>
                      <c:pt idx="5">
                        <c:v>165141.52258630007</c:v>
                      </c:pt>
                      <c:pt idx="6">
                        <c:v>165049.35212581785</c:v>
                      </c:pt>
                      <c:pt idx="7">
                        <c:v>165106.40732330241</c:v>
                      </c:pt>
                      <c:pt idx="8">
                        <c:v>165635.43598400062</c:v>
                      </c:pt>
                      <c:pt idx="9">
                        <c:v>166011.41040726786</c:v>
                      </c:pt>
                      <c:pt idx="10">
                        <c:v>166708.30035385155</c:v>
                      </c:pt>
                      <c:pt idx="11">
                        <c:v>167670.08083414289</c:v>
                      </c:pt>
                      <c:pt idx="12">
                        <c:v>169310.99392464879</c:v>
                      </c:pt>
                      <c:pt idx="13">
                        <c:v>171578.1005508017</c:v>
                      </c:pt>
                      <c:pt idx="14">
                        <c:v>171602.33510692214</c:v>
                      </c:pt>
                      <c:pt idx="15">
                        <c:v>174361.45639547805</c:v>
                      </c:pt>
                      <c:pt idx="16">
                        <c:v>177042.8620915871</c:v>
                      </c:pt>
                      <c:pt idx="17">
                        <c:v>179922.03117103328</c:v>
                      </c:pt>
                      <c:pt idx="18">
                        <c:v>182673.70354543533</c:v>
                      </c:pt>
                      <c:pt idx="19">
                        <c:v>185737.02017647645</c:v>
                      </c:pt>
                      <c:pt idx="20">
                        <c:v>188879.26985004576</c:v>
                      </c:pt>
                      <c:pt idx="21">
                        <c:v>191986.33005745942</c:v>
                      </c:pt>
                      <c:pt idx="22">
                        <c:v>194653.13266736988</c:v>
                      </c:pt>
                      <c:pt idx="23">
                        <c:v>196551.2598773978</c:v>
                      </c:pt>
                      <c:pt idx="24">
                        <c:v>198181.22940810365</c:v>
                      </c:pt>
                      <c:pt idx="25">
                        <c:v>199443.42078188923</c:v>
                      </c:pt>
                      <c:pt idx="26">
                        <c:v>200703.3538686058</c:v>
                      </c:pt>
                      <c:pt idx="27">
                        <c:v>201632.73612237949</c:v>
                      </c:pt>
                      <c:pt idx="28">
                        <c:v>202260.4037010941</c:v>
                      </c:pt>
                      <c:pt idx="29">
                        <c:v>203014.83786384683</c:v>
                      </c:pt>
                      <c:pt idx="30">
                        <c:v>203739.16555223736</c:v>
                      </c:pt>
                      <c:pt idx="31">
                        <c:v>204281.53415241893</c:v>
                      </c:pt>
                      <c:pt idx="32">
                        <c:v>204902.03701408676</c:v>
                      </c:pt>
                      <c:pt idx="33">
                        <c:v>205326.15775545864</c:v>
                      </c:pt>
                      <c:pt idx="34">
                        <c:v>205319.33059960586</c:v>
                      </c:pt>
                      <c:pt idx="35">
                        <c:v>205037.7379285114</c:v>
                      </c:pt>
                      <c:pt idx="36">
                        <c:v>204708.00069943495</c:v>
                      </c:pt>
                      <c:pt idx="37">
                        <c:v>203922.74797061476</c:v>
                      </c:pt>
                      <c:pt idx="38">
                        <c:v>202979.89691522051</c:v>
                      </c:pt>
                      <c:pt idx="39">
                        <c:v>202359.77412577905</c:v>
                      </c:pt>
                      <c:pt idx="40">
                        <c:v>201710.82969372577</c:v>
                      </c:pt>
                      <c:pt idx="41">
                        <c:v>201262.07887357881</c:v>
                      </c:pt>
                      <c:pt idx="42">
                        <c:v>201269.70997744618</c:v>
                      </c:pt>
                      <c:pt idx="43">
                        <c:v>201086.69278371483</c:v>
                      </c:pt>
                      <c:pt idx="44">
                        <c:v>201471.06344061153</c:v>
                      </c:pt>
                      <c:pt idx="45">
                        <c:v>201714.53205549886</c:v>
                      </c:pt>
                      <c:pt idx="46">
                        <c:v>201566.65946866386</c:v>
                      </c:pt>
                      <c:pt idx="47">
                        <c:v>201017.1685309702</c:v>
                      </c:pt>
                      <c:pt idx="48">
                        <c:v>200781.47093705757</c:v>
                      </c:pt>
                      <c:pt idx="49">
                        <c:v>200193.3115821188</c:v>
                      </c:pt>
                      <c:pt idx="50">
                        <c:v>199648.43845222821</c:v>
                      </c:pt>
                      <c:pt idx="51">
                        <c:v>199220.22732038022</c:v>
                      </c:pt>
                      <c:pt idx="52">
                        <c:v>199018.02488652532</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E-B223-4A83-B5A5-082EA06CFB79}"/>
                  </c:ext>
                </c:extLst>
              </c15:ser>
            </c15:filteredLineSeries>
          </c:ext>
        </c:extLst>
      </c:lineChart>
      <c:catAx>
        <c:axId val="514371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layout>
            <c:manualLayout>
              <c:xMode val="edge"/>
              <c:yMode val="edge"/>
              <c:x val="0.42577737029446661"/>
              <c:y val="0.942687500000000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3952"/>
        <c:crosses val="autoZero"/>
        <c:auto val="1"/>
        <c:lblAlgn val="ctr"/>
        <c:lblOffset val="100"/>
        <c:tickLblSkip val="5"/>
        <c:noMultiLvlLbl val="0"/>
      </c:catAx>
      <c:valAx>
        <c:axId val="514373952"/>
        <c:scaling>
          <c:orientation val="minMax"/>
          <c:max val="350000"/>
          <c:min val="-1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20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'総括表(地区)'!$A$21</c:f>
          <c:strCache>
            <c:ptCount val="1"/>
            <c:pt idx="0">
              <c:v>：老年人口(65歳-)_地区別(基本推計)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7629166666666668"/>
          <c:w val="0.86487800668752024"/>
          <c:h val="0.67273622047244097"/>
        </c:manualLayout>
      </c:layout>
      <c:lineChart>
        <c:grouping val="standard"/>
        <c:varyColors val="0"/>
        <c:ser>
          <c:idx val="0"/>
          <c:order val="0"/>
          <c:tx>
            <c:strRef>
              <c:f>'総括表(地区)'!$B$21</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'総括表(地区)'!$C$21:$BC$21</c:f>
              <c:numCache>
                <c:formatCode>#,##0_ ;[Red]\-#,##0\ </c:formatCode>
                <c:ptCount val="53"/>
                <c:pt idx="0">
                  <c:v>54687.957415332428</c:v>
                </c:pt>
                <c:pt idx="1">
                  <c:v>54948.889609123798</c:v>
                </c:pt>
                <c:pt idx="2">
                  <c:v>55007.999204230131</c:v>
                </c:pt>
                <c:pt idx="3">
                  <c:v>54940.535184362991</c:v>
                </c:pt>
                <c:pt idx="4">
                  <c:v>54635.589321071187</c:v>
                </c:pt>
                <c:pt idx="5">
                  <c:v>54314.967567762738</c:v>
                </c:pt>
                <c:pt idx="6">
                  <c:v>54099.032234202889</c:v>
                </c:pt>
                <c:pt idx="7">
                  <c:v>53397.641603387703</c:v>
                </c:pt>
                <c:pt idx="8">
                  <c:v>53081.017477949063</c:v>
                </c:pt>
                <c:pt idx="9">
                  <c:v>52623.10875621481</c:v>
                </c:pt>
                <c:pt idx="10">
                  <c:v>52249.970218185961</c:v>
                </c:pt>
                <c:pt idx="11">
                  <c:v>51943.851652314937</c:v>
                </c:pt>
                <c:pt idx="12">
                  <c:v>51912.070718521369</c:v>
                </c:pt>
                <c:pt idx="13">
                  <c:v>52239.218637086327</c:v>
                </c:pt>
                <c:pt idx="14">
                  <c:v>51820.666076147361</c:v>
                </c:pt>
                <c:pt idx="15">
                  <c:v>52385.469113741216</c:v>
                </c:pt>
                <c:pt idx="16">
                  <c:v>52870.265900323706</c:v>
                </c:pt>
                <c:pt idx="17">
                  <c:v>53401.113253799049</c:v>
                </c:pt>
                <c:pt idx="18">
                  <c:v>54042.443806208328</c:v>
                </c:pt>
                <c:pt idx="19">
                  <c:v>54831.745286774349</c:v>
                </c:pt>
                <c:pt idx="20">
                  <c:v>55589.379104845357</c:v>
                </c:pt>
                <c:pt idx="21">
                  <c:v>56365.199596556144</c:v>
                </c:pt>
                <c:pt idx="22">
                  <c:v>57115.835878065416</c:v>
                </c:pt>
                <c:pt idx="23">
                  <c:v>57753.205270955674</c:v>
                </c:pt>
                <c:pt idx="24">
                  <c:v>58358.758522018827</c:v>
                </c:pt>
                <c:pt idx="25">
                  <c:v>58699.591868618438</c:v>
                </c:pt>
                <c:pt idx="26">
                  <c:v>59155.883279338646</c:v>
                </c:pt>
                <c:pt idx="27">
                  <c:v>59441.612141347599</c:v>
                </c:pt>
                <c:pt idx="28">
                  <c:v>59705.997578819362</c:v>
                </c:pt>
                <c:pt idx="29">
                  <c:v>59994.502315828991</c:v>
                </c:pt>
                <c:pt idx="30">
                  <c:v>60225.195321075378</c:v>
                </c:pt>
                <c:pt idx="31">
                  <c:v>60396.469203074645</c:v>
                </c:pt>
                <c:pt idx="32">
                  <c:v>60661.137407631562</c:v>
                </c:pt>
                <c:pt idx="33">
                  <c:v>60813.516778593781</c:v>
                </c:pt>
                <c:pt idx="34">
                  <c:v>60800.715040173644</c:v>
                </c:pt>
                <c:pt idx="35">
                  <c:v>60773.092122169226</c:v>
                </c:pt>
                <c:pt idx="36">
                  <c:v>60686.662033821289</c:v>
                </c:pt>
                <c:pt idx="37">
                  <c:v>60445.986627493963</c:v>
                </c:pt>
                <c:pt idx="38">
                  <c:v>60247.538418459575</c:v>
                </c:pt>
                <c:pt idx="39">
                  <c:v>60043.549916811156</c:v>
                </c:pt>
                <c:pt idx="40">
                  <c:v>59810.155801646557</c:v>
                </c:pt>
                <c:pt idx="41">
                  <c:v>59708.804539059587</c:v>
                </c:pt>
                <c:pt idx="42">
                  <c:v>59694.751828237611</c:v>
                </c:pt>
                <c:pt idx="43">
                  <c:v>59694.572893330529</c:v>
                </c:pt>
                <c:pt idx="44">
                  <c:v>59852.020113819432</c:v>
                </c:pt>
                <c:pt idx="45">
                  <c:v>60081.045020874066</c:v>
                </c:pt>
                <c:pt idx="46">
                  <c:v>60231.183733413898</c:v>
                </c:pt>
                <c:pt idx="47">
                  <c:v>60386.78287671275</c:v>
                </c:pt>
                <c:pt idx="48">
                  <c:v>60712.853008110236</c:v>
                </c:pt>
                <c:pt idx="49">
                  <c:v>60892.205972532342</c:v>
                </c:pt>
                <c:pt idx="50">
                  <c:v>60981.662985820098</c:v>
                </c:pt>
                <c:pt idx="51">
                  <c:v>61001.362630569776</c:v>
                </c:pt>
                <c:pt idx="52">
                  <c:v>61060.655570542491</c:v>
                </c:pt>
              </c:numCache>
            </c:numRef>
          </c:val>
          <c:smooth val="0"/>
          <c:extLst xmlns:c16r2="http://schemas.microsoft.com/office/drawing/2015/06/chart">
            <c:ext xmlns:c16="http://schemas.microsoft.com/office/drawing/2014/chart" uri="{C3380CC4-5D6E-409C-BE32-E72D297353CC}">
              <c16:uniqueId val="{00000001-9A87-41B0-BE99-6744162E61A4}"/>
            </c:ext>
          </c:extLst>
        </c:ser>
        <c:ser>
          <c:idx val="1"/>
          <c:order val="1"/>
          <c:tx>
            <c:strRef>
              <c:f>'総括表(地区)'!$B$22</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'総括表(地区)'!$C$22:$BC$22</c:f>
              <c:numCache>
                <c:formatCode>#,##0_ ;[Red]\-#,##0\ </c:formatCode>
                <c:ptCount val="53"/>
                <c:pt idx="0">
                  <c:v>41043.380839194579</c:v>
                </c:pt>
                <c:pt idx="1">
                  <c:v>41279.088923627343</c:v>
                </c:pt>
                <c:pt idx="2">
                  <c:v>41549.54575312254</c:v>
                </c:pt>
                <c:pt idx="3">
                  <c:v>41834.745885094497</c:v>
                </c:pt>
                <c:pt idx="4">
                  <c:v>41772.793819977262</c:v>
                </c:pt>
                <c:pt idx="5">
                  <c:v>41868.603101418434</c:v>
                </c:pt>
                <c:pt idx="6">
                  <c:v>41974.420957862683</c:v>
                </c:pt>
                <c:pt idx="7">
                  <c:v>41958.670780605433</c:v>
                </c:pt>
                <c:pt idx="8">
                  <c:v>42073.131468102285</c:v>
                </c:pt>
                <c:pt idx="9">
                  <c:v>42224.661620161751</c:v>
                </c:pt>
                <c:pt idx="10">
                  <c:v>42412.627006416224</c:v>
                </c:pt>
                <c:pt idx="11">
                  <c:v>42804.11236061051</c:v>
                </c:pt>
                <c:pt idx="12">
                  <c:v>43307.683961890842</c:v>
                </c:pt>
                <c:pt idx="13">
                  <c:v>44025.250034952776</c:v>
                </c:pt>
                <c:pt idx="14">
                  <c:v>44148.005727458418</c:v>
                </c:pt>
                <c:pt idx="15">
                  <c:v>45001.372325534816</c:v>
                </c:pt>
                <c:pt idx="16">
                  <c:v>45769.774531519979</c:v>
                </c:pt>
                <c:pt idx="17">
                  <c:v>46636.471793701923</c:v>
                </c:pt>
                <c:pt idx="18">
                  <c:v>47487.933692432285</c:v>
                </c:pt>
                <c:pt idx="19">
                  <c:v>48269.204218250357</c:v>
                </c:pt>
                <c:pt idx="20">
                  <c:v>49103.387247786697</c:v>
                </c:pt>
                <c:pt idx="21">
                  <c:v>49994.604732386098</c:v>
                </c:pt>
                <c:pt idx="22">
                  <c:v>50784.256196854985</c:v>
                </c:pt>
                <c:pt idx="23">
                  <c:v>51426.863743373993</c:v>
                </c:pt>
                <c:pt idx="24">
                  <c:v>51927.412320765739</c:v>
                </c:pt>
                <c:pt idx="25">
                  <c:v>52381.050107694136</c:v>
                </c:pt>
                <c:pt idx="26">
                  <c:v>52780.549433779401</c:v>
                </c:pt>
                <c:pt idx="27">
                  <c:v>53020.305842074027</c:v>
                </c:pt>
                <c:pt idx="28">
                  <c:v>53263.925755753837</c:v>
                </c:pt>
                <c:pt idx="29">
                  <c:v>53436.338665353178</c:v>
                </c:pt>
                <c:pt idx="30">
                  <c:v>53545.724079106134</c:v>
                </c:pt>
                <c:pt idx="31">
                  <c:v>53637.775058175634</c:v>
                </c:pt>
                <c:pt idx="32">
                  <c:v>53609.042835801331</c:v>
                </c:pt>
                <c:pt idx="33">
                  <c:v>53594.551469833568</c:v>
                </c:pt>
                <c:pt idx="34">
                  <c:v>53265.390605656219</c:v>
                </c:pt>
                <c:pt idx="35">
                  <c:v>52885.858064258362</c:v>
                </c:pt>
                <c:pt idx="36">
                  <c:v>52486.76973838784</c:v>
                </c:pt>
                <c:pt idx="37">
                  <c:v>51969.453793506174</c:v>
                </c:pt>
                <c:pt idx="38">
                  <c:v>51394.418644472244</c:v>
                </c:pt>
                <c:pt idx="39">
                  <c:v>50960.272345065314</c:v>
                </c:pt>
                <c:pt idx="40">
                  <c:v>50437.049848189163</c:v>
                </c:pt>
                <c:pt idx="41">
                  <c:v>49919.464280088425</c:v>
                </c:pt>
                <c:pt idx="42">
                  <c:v>49551.906996286751</c:v>
                </c:pt>
                <c:pt idx="43">
                  <c:v>48995.962804036681</c:v>
                </c:pt>
                <c:pt idx="44">
                  <c:v>48721.859193047472</c:v>
                </c:pt>
                <c:pt idx="45">
                  <c:v>48429.770156128769</c:v>
                </c:pt>
                <c:pt idx="46">
                  <c:v>48223.334642002032</c:v>
                </c:pt>
                <c:pt idx="47">
                  <c:v>47961.772327472259</c:v>
                </c:pt>
                <c:pt idx="48">
                  <c:v>47864.987396083205</c:v>
                </c:pt>
                <c:pt idx="49">
                  <c:v>47540.416269624773</c:v>
                </c:pt>
                <c:pt idx="50">
                  <c:v>47266.50787080919</c:v>
                </c:pt>
                <c:pt idx="51">
                  <c:v>47008.245476089854</c:v>
                </c:pt>
                <c:pt idx="52">
                  <c:v>46847.665958967016</c:v>
                </c:pt>
              </c:numCache>
            </c:numRef>
          </c:val>
          <c:smooth val="0"/>
          <c:extLst xmlns:c16r2="http://schemas.microsoft.com/office/drawing/2015/06/chart">
            <c:ext xmlns:c16="http://schemas.microsoft.com/office/drawing/2014/chart" uri="{C3380CC4-5D6E-409C-BE32-E72D297353CC}">
              <c16:uniqueId val="{00000003-9A87-41B0-BE99-6744162E61A4}"/>
            </c:ext>
          </c:extLst>
        </c:ser>
        <c:ser>
          <c:idx val="2"/>
          <c:order val="2"/>
          <c:tx>
            <c:strRef>
              <c:f>'総括表(地区)'!$B$23</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'総括表(地区)'!$C$23:$BC$23</c:f>
              <c:numCache>
                <c:formatCode>#,##0_ ;[Red]\-#,##0\ </c:formatCode>
                <c:ptCount val="53"/>
                <c:pt idx="0">
                  <c:v>68946.661745473</c:v>
                </c:pt>
                <c:pt idx="1">
                  <c:v>69397.021467248822</c:v>
                </c:pt>
                <c:pt idx="2">
                  <c:v>69552.455042647343</c:v>
                </c:pt>
                <c:pt idx="3">
                  <c:v>69553.718930542498</c:v>
                </c:pt>
                <c:pt idx="4">
                  <c:v>69251.616858951544</c:v>
                </c:pt>
                <c:pt idx="5">
                  <c:v>68550.429330818864</c:v>
                </c:pt>
                <c:pt idx="6">
                  <c:v>68298.546807934457</c:v>
                </c:pt>
                <c:pt idx="7">
                  <c:v>67417.215876022659</c:v>
                </c:pt>
                <c:pt idx="8">
                  <c:v>66818.280328824505</c:v>
                </c:pt>
                <c:pt idx="9">
                  <c:v>66182.720064482986</c:v>
                </c:pt>
                <c:pt idx="10">
                  <c:v>65715.875314195291</c:v>
                </c:pt>
                <c:pt idx="11">
                  <c:v>65276.172389779946</c:v>
                </c:pt>
                <c:pt idx="12">
                  <c:v>65187.690407583796</c:v>
                </c:pt>
                <c:pt idx="13">
                  <c:v>65497.771188103143</c:v>
                </c:pt>
                <c:pt idx="14">
                  <c:v>64960.037373336985</c:v>
                </c:pt>
                <c:pt idx="15">
                  <c:v>65522.818740512543</c:v>
                </c:pt>
                <c:pt idx="16">
                  <c:v>66124.198155938837</c:v>
                </c:pt>
                <c:pt idx="17">
                  <c:v>66851.280151174855</c:v>
                </c:pt>
                <c:pt idx="18">
                  <c:v>67706.187127522382</c:v>
                </c:pt>
                <c:pt idx="19">
                  <c:v>68777.298221128309</c:v>
                </c:pt>
                <c:pt idx="20">
                  <c:v>69824.963199872407</c:v>
                </c:pt>
                <c:pt idx="21">
                  <c:v>70822.812114989996</c:v>
                </c:pt>
                <c:pt idx="22">
                  <c:v>71489.654549542363</c:v>
                </c:pt>
                <c:pt idx="23">
                  <c:v>72055.879959385231</c:v>
                </c:pt>
                <c:pt idx="24">
                  <c:v>72562.661535529551</c:v>
                </c:pt>
                <c:pt idx="25">
                  <c:v>72843.099815849317</c:v>
                </c:pt>
                <c:pt idx="26">
                  <c:v>73045.279560337847</c:v>
                </c:pt>
                <c:pt idx="27">
                  <c:v>73226.053809259902</c:v>
                </c:pt>
                <c:pt idx="28">
                  <c:v>73250.474046564967</c:v>
                </c:pt>
                <c:pt idx="29">
                  <c:v>73369.179475651588</c:v>
                </c:pt>
                <c:pt idx="30">
                  <c:v>73493.343762793491</c:v>
                </c:pt>
                <c:pt idx="31">
                  <c:v>73529.129717592019</c:v>
                </c:pt>
                <c:pt idx="32">
                  <c:v>73678.443284615598</c:v>
                </c:pt>
                <c:pt idx="33">
                  <c:v>73654.222400973449</c:v>
                </c:pt>
                <c:pt idx="34">
                  <c:v>73626.123230320154</c:v>
                </c:pt>
                <c:pt idx="35">
                  <c:v>73427.764823962556</c:v>
                </c:pt>
                <c:pt idx="36">
                  <c:v>73214.891957494518</c:v>
                </c:pt>
                <c:pt idx="37">
                  <c:v>72923.945794563784</c:v>
                </c:pt>
                <c:pt idx="38">
                  <c:v>72550.25200734385</c:v>
                </c:pt>
                <c:pt idx="39">
                  <c:v>72377.863994776882</c:v>
                </c:pt>
                <c:pt idx="40">
                  <c:v>72159.721543215506</c:v>
                </c:pt>
                <c:pt idx="41">
                  <c:v>72006.028180740061</c:v>
                </c:pt>
                <c:pt idx="42">
                  <c:v>72171.757717751127</c:v>
                </c:pt>
                <c:pt idx="43">
                  <c:v>72338.854495713356</c:v>
                </c:pt>
                <c:pt idx="44">
                  <c:v>72835.947510505313</c:v>
                </c:pt>
                <c:pt idx="45">
                  <c:v>73372.172491192541</c:v>
                </c:pt>
                <c:pt idx="46">
                  <c:v>73746.972484187077</c:v>
                </c:pt>
                <c:pt idx="47">
                  <c:v>74121.147515101533</c:v>
                </c:pt>
                <c:pt idx="48">
                  <c:v>74637.784882190128</c:v>
                </c:pt>
                <c:pt idx="49">
                  <c:v>74973.919506181701</c:v>
                </c:pt>
                <c:pt idx="50">
                  <c:v>75315.762375221602</c:v>
                </c:pt>
                <c:pt idx="51">
                  <c:v>75663.431852180933</c:v>
                </c:pt>
                <c:pt idx="52">
                  <c:v>75967.021170059772</c:v>
                </c:pt>
              </c:numCache>
            </c:numRef>
          </c:val>
          <c:smooth val="0"/>
          <c:extLst xmlns:c16r2="http://schemas.microsoft.com/office/drawing/2015/06/chart">
            <c:ext xmlns:c16="http://schemas.microsoft.com/office/drawing/2014/chart" uri="{C3380CC4-5D6E-409C-BE32-E72D297353CC}">
              <c16:uniqueId val="{00000005-9A87-41B0-BE99-6744162E61A4}"/>
            </c:ext>
          </c:extLst>
        </c:ser>
        <c:dLbls>
          <c:showLegendKey val="0"/>
          <c:showVal val="0"/>
          <c:showCatName val="0"/>
          <c:showSerName val="0"/>
          <c:showPercent val="0"/>
          <c:showBubbleSize val="0"/>
        </c:dLbls>
        <c:smooth val="0"/>
        <c:axId val="514371600"/>
        <c:axId val="514371992"/>
        <c:extLst xmlns:c16r2="http://schemas.microsoft.com/office/drawing/2015/06/chart"/>
      </c:lineChart>
      <c:catAx>
        <c:axId val="514371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992"/>
        <c:crosses val="autoZero"/>
        <c:auto val="1"/>
        <c:lblAlgn val="ctr"/>
        <c:lblOffset val="100"/>
        <c:tickLblSkip val="5"/>
        <c:tickMarkSkip val="1"/>
        <c:noMultiLvlLbl val="0"/>
      </c:catAx>
      <c:valAx>
        <c:axId val="514371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600"/>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総括表!$A$50</c:f>
          <c:strCache>
            <c:ptCount val="1"/>
            <c:pt idx="0">
              <c:v>：高齢化率_区全域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総括表!$B$53</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6FF2-475D-B96A-62449965DA29}"/>
              </c:ext>
            </c:extLst>
          </c:dPt>
          <c:dPt>
            <c:idx val="2"/>
            <c:marker>
              <c:symbol val="none"/>
            </c:marker>
            <c:bubble3D val="0"/>
            <c:extLst xmlns:c16r2="http://schemas.microsoft.com/office/drawing/2015/06/chart">
              <c:ext xmlns:c16="http://schemas.microsoft.com/office/drawing/2014/chart" uri="{C3380CC4-5D6E-409C-BE32-E72D297353CC}">
                <c16:uniqueId val="{00000001-6FF2-475D-B96A-62449965DA29}"/>
              </c:ext>
            </c:extLst>
          </c:dPt>
          <c:dPt>
            <c:idx val="3"/>
            <c:marker>
              <c:symbol val="none"/>
            </c:marker>
            <c:bubble3D val="0"/>
            <c:extLst xmlns:c16r2="http://schemas.microsoft.com/office/drawing/2015/06/chart">
              <c:ext xmlns:c16="http://schemas.microsoft.com/office/drawing/2014/chart" uri="{C3380CC4-5D6E-409C-BE32-E72D297353CC}">
                <c16:uniqueId val="{00000002-6FF2-475D-B96A-62449965DA29}"/>
              </c:ext>
            </c:extLst>
          </c:dPt>
          <c:dPt>
            <c:idx val="4"/>
            <c:marker>
              <c:symbol val="none"/>
            </c:marker>
            <c:bubble3D val="0"/>
            <c:extLst xmlns:c16r2="http://schemas.microsoft.com/office/drawing/2015/06/chart">
              <c:ext xmlns:c16="http://schemas.microsoft.com/office/drawing/2014/chart" uri="{C3380CC4-5D6E-409C-BE32-E72D297353CC}">
                <c16:uniqueId val="{00000003-6FF2-475D-B96A-62449965DA29}"/>
              </c:ext>
            </c:extLst>
          </c:dPt>
          <c:dPt>
            <c:idx val="6"/>
            <c:marker>
              <c:symbol val="none"/>
            </c:marker>
            <c:bubble3D val="0"/>
            <c:extLst xmlns:c16r2="http://schemas.microsoft.com/office/drawing/2015/06/chart">
              <c:ext xmlns:c16="http://schemas.microsoft.com/office/drawing/2014/chart" uri="{C3380CC4-5D6E-409C-BE32-E72D297353CC}">
                <c16:uniqueId val="{00000004-6FF2-475D-B96A-62449965DA29}"/>
              </c:ext>
            </c:extLst>
          </c:dPt>
          <c:dPt>
            <c:idx val="7"/>
            <c:marker>
              <c:symbol val="none"/>
            </c:marker>
            <c:bubble3D val="0"/>
            <c:extLst xmlns:c16r2="http://schemas.microsoft.com/office/drawing/2015/06/chart">
              <c:ext xmlns:c16="http://schemas.microsoft.com/office/drawing/2014/chart" uri="{C3380CC4-5D6E-409C-BE32-E72D297353CC}">
                <c16:uniqueId val="{00000005-6FF2-475D-B96A-62449965DA29}"/>
              </c:ext>
            </c:extLst>
          </c:dPt>
          <c:dPt>
            <c:idx val="8"/>
            <c:marker>
              <c:symbol val="none"/>
            </c:marker>
            <c:bubble3D val="0"/>
            <c:extLst xmlns:c16r2="http://schemas.microsoft.com/office/drawing/2015/06/chart">
              <c:ext xmlns:c16="http://schemas.microsoft.com/office/drawing/2014/chart" uri="{C3380CC4-5D6E-409C-BE32-E72D297353CC}">
                <c16:uniqueId val="{00000006-6FF2-475D-B96A-62449965DA29}"/>
              </c:ext>
            </c:extLst>
          </c:dPt>
          <c:dPt>
            <c:idx val="9"/>
            <c:marker>
              <c:symbol val="none"/>
            </c:marker>
            <c:bubble3D val="0"/>
            <c:extLst xmlns:c16r2="http://schemas.microsoft.com/office/drawing/2015/06/chart">
              <c:ext xmlns:c16="http://schemas.microsoft.com/office/drawing/2014/chart" uri="{C3380CC4-5D6E-409C-BE32-E72D297353CC}">
                <c16:uniqueId val="{00000007-6FF2-475D-B96A-62449965DA29}"/>
              </c:ext>
            </c:extLst>
          </c:dPt>
          <c:dPt>
            <c:idx val="11"/>
            <c:marker>
              <c:symbol val="none"/>
            </c:marker>
            <c:bubble3D val="0"/>
            <c:extLst xmlns:c16r2="http://schemas.microsoft.com/office/drawing/2015/06/chart">
              <c:ext xmlns:c16="http://schemas.microsoft.com/office/drawing/2014/chart" uri="{C3380CC4-5D6E-409C-BE32-E72D297353CC}">
                <c16:uniqueId val="{00000008-6FF2-475D-B96A-62449965DA29}"/>
              </c:ext>
            </c:extLst>
          </c:dPt>
          <c:dPt>
            <c:idx val="12"/>
            <c:marker>
              <c:symbol val="none"/>
            </c:marker>
            <c:bubble3D val="0"/>
            <c:extLst xmlns:c16r2="http://schemas.microsoft.com/office/drawing/2015/06/chart">
              <c:ext xmlns:c16="http://schemas.microsoft.com/office/drawing/2014/chart" uri="{C3380CC4-5D6E-409C-BE32-E72D297353CC}">
                <c16:uniqueId val="{00000009-6FF2-475D-B96A-62449965DA29}"/>
              </c:ext>
            </c:extLst>
          </c:dPt>
          <c:dPt>
            <c:idx val="13"/>
            <c:marker>
              <c:symbol val="none"/>
            </c:marker>
            <c:bubble3D val="0"/>
            <c:extLst xmlns:c16r2="http://schemas.microsoft.com/office/drawing/2015/06/chart">
              <c:ext xmlns:c16="http://schemas.microsoft.com/office/drawing/2014/chart" uri="{C3380CC4-5D6E-409C-BE32-E72D297353CC}">
                <c16:uniqueId val="{0000000A-6FF2-475D-B96A-62449965DA29}"/>
              </c:ext>
            </c:extLst>
          </c:dPt>
          <c:dPt>
            <c:idx val="14"/>
            <c:marker>
              <c:symbol val="none"/>
            </c:marker>
            <c:bubble3D val="0"/>
            <c:extLst xmlns:c16r2="http://schemas.microsoft.com/office/drawing/2015/06/chart">
              <c:ext xmlns:c16="http://schemas.microsoft.com/office/drawing/2014/chart" uri="{C3380CC4-5D6E-409C-BE32-E72D297353CC}">
                <c16:uniqueId val="{0000000B-6FF2-475D-B96A-62449965DA29}"/>
              </c:ext>
            </c:extLst>
          </c:dPt>
          <c:dPt>
            <c:idx val="16"/>
            <c:marker>
              <c:symbol val="none"/>
            </c:marker>
            <c:bubble3D val="0"/>
            <c:extLst xmlns:c16r2="http://schemas.microsoft.com/office/drawing/2015/06/chart">
              <c:ext xmlns:c16="http://schemas.microsoft.com/office/drawing/2014/chart" uri="{C3380CC4-5D6E-409C-BE32-E72D297353CC}">
                <c16:uniqueId val="{0000000C-6FF2-475D-B96A-62449965DA29}"/>
              </c:ext>
            </c:extLst>
          </c:dPt>
          <c:dPt>
            <c:idx val="17"/>
            <c:marker>
              <c:symbol val="none"/>
            </c:marker>
            <c:bubble3D val="0"/>
            <c:extLst xmlns:c16r2="http://schemas.microsoft.com/office/drawing/2015/06/chart">
              <c:ext xmlns:c16="http://schemas.microsoft.com/office/drawing/2014/chart" uri="{C3380CC4-5D6E-409C-BE32-E72D297353CC}">
                <c16:uniqueId val="{0000000D-6FF2-475D-B96A-62449965DA29}"/>
              </c:ext>
            </c:extLst>
          </c:dPt>
          <c:dPt>
            <c:idx val="18"/>
            <c:marker>
              <c:symbol val="none"/>
            </c:marker>
            <c:bubble3D val="0"/>
            <c:extLst xmlns:c16r2="http://schemas.microsoft.com/office/drawing/2015/06/chart">
              <c:ext xmlns:c16="http://schemas.microsoft.com/office/drawing/2014/chart" uri="{C3380CC4-5D6E-409C-BE32-E72D297353CC}">
                <c16:uniqueId val="{0000000E-6FF2-475D-B96A-62449965DA29}"/>
              </c:ext>
            </c:extLst>
          </c:dPt>
          <c:dPt>
            <c:idx val="19"/>
            <c:marker>
              <c:symbol val="none"/>
            </c:marker>
            <c:bubble3D val="0"/>
            <c:extLst xmlns:c16r2="http://schemas.microsoft.com/office/drawing/2015/06/chart">
              <c:ext xmlns:c16="http://schemas.microsoft.com/office/drawing/2014/chart" uri="{C3380CC4-5D6E-409C-BE32-E72D297353CC}">
                <c16:uniqueId val="{0000000F-6FF2-475D-B96A-62449965DA29}"/>
              </c:ext>
            </c:extLst>
          </c:dPt>
          <c:dPt>
            <c:idx val="21"/>
            <c:marker>
              <c:symbol val="none"/>
            </c:marker>
            <c:bubble3D val="0"/>
            <c:extLst xmlns:c16r2="http://schemas.microsoft.com/office/drawing/2015/06/chart">
              <c:ext xmlns:c16="http://schemas.microsoft.com/office/drawing/2014/chart" uri="{C3380CC4-5D6E-409C-BE32-E72D297353CC}">
                <c16:uniqueId val="{00000010-6FF2-475D-B96A-62449965DA29}"/>
              </c:ext>
            </c:extLst>
          </c:dPt>
          <c:dPt>
            <c:idx val="22"/>
            <c:marker>
              <c:symbol val="none"/>
            </c:marker>
            <c:bubble3D val="0"/>
            <c:extLst xmlns:c16r2="http://schemas.microsoft.com/office/drawing/2015/06/chart">
              <c:ext xmlns:c16="http://schemas.microsoft.com/office/drawing/2014/chart" uri="{C3380CC4-5D6E-409C-BE32-E72D297353CC}">
                <c16:uniqueId val="{00000011-6FF2-475D-B96A-62449965DA29}"/>
              </c:ext>
            </c:extLst>
          </c:dPt>
          <c:dPt>
            <c:idx val="23"/>
            <c:marker>
              <c:symbol val="none"/>
            </c:marker>
            <c:bubble3D val="0"/>
            <c:extLst xmlns:c16r2="http://schemas.microsoft.com/office/drawing/2015/06/chart">
              <c:ext xmlns:c16="http://schemas.microsoft.com/office/drawing/2014/chart" uri="{C3380CC4-5D6E-409C-BE32-E72D297353CC}">
                <c16:uniqueId val="{00000012-6FF2-475D-B96A-62449965DA29}"/>
              </c:ext>
            </c:extLst>
          </c:dPt>
          <c:dPt>
            <c:idx val="24"/>
            <c:marker>
              <c:symbol val="none"/>
            </c:marker>
            <c:bubble3D val="0"/>
            <c:extLst xmlns:c16r2="http://schemas.microsoft.com/office/drawing/2015/06/chart">
              <c:ext xmlns:c16="http://schemas.microsoft.com/office/drawing/2014/chart" uri="{C3380CC4-5D6E-409C-BE32-E72D297353CC}">
                <c16:uniqueId val="{00000013-6FF2-475D-B96A-62449965DA29}"/>
              </c:ext>
            </c:extLst>
          </c:dPt>
          <c:dPt>
            <c:idx val="26"/>
            <c:marker>
              <c:symbol val="none"/>
            </c:marker>
            <c:bubble3D val="0"/>
            <c:extLst xmlns:c16r2="http://schemas.microsoft.com/office/drawing/2015/06/chart">
              <c:ext xmlns:c16="http://schemas.microsoft.com/office/drawing/2014/chart" uri="{C3380CC4-5D6E-409C-BE32-E72D297353CC}">
                <c16:uniqueId val="{00000014-6FF2-475D-B96A-62449965DA29}"/>
              </c:ext>
            </c:extLst>
          </c:dPt>
          <c:dPt>
            <c:idx val="27"/>
            <c:marker>
              <c:symbol val="none"/>
            </c:marker>
            <c:bubble3D val="0"/>
            <c:extLst xmlns:c16r2="http://schemas.microsoft.com/office/drawing/2015/06/chart">
              <c:ext xmlns:c16="http://schemas.microsoft.com/office/drawing/2014/chart" uri="{C3380CC4-5D6E-409C-BE32-E72D297353CC}">
                <c16:uniqueId val="{00000015-6FF2-475D-B96A-62449965DA29}"/>
              </c:ext>
            </c:extLst>
          </c:dPt>
          <c:dPt>
            <c:idx val="28"/>
            <c:marker>
              <c:symbol val="none"/>
            </c:marker>
            <c:bubble3D val="0"/>
            <c:extLst xmlns:c16r2="http://schemas.microsoft.com/office/drawing/2015/06/chart">
              <c:ext xmlns:c16="http://schemas.microsoft.com/office/drawing/2014/chart" uri="{C3380CC4-5D6E-409C-BE32-E72D297353CC}">
                <c16:uniqueId val="{00000016-6FF2-475D-B96A-62449965DA29}"/>
              </c:ext>
            </c:extLst>
          </c:dPt>
          <c:dPt>
            <c:idx val="29"/>
            <c:marker>
              <c:symbol val="none"/>
            </c:marker>
            <c:bubble3D val="0"/>
            <c:extLst xmlns:c16r2="http://schemas.microsoft.com/office/drawing/2015/06/chart">
              <c:ext xmlns:c16="http://schemas.microsoft.com/office/drawing/2014/chart" uri="{C3380CC4-5D6E-409C-BE32-E72D297353CC}">
                <c16:uniqueId val="{00000017-6FF2-475D-B96A-62449965DA29}"/>
              </c:ext>
            </c:extLst>
          </c:dPt>
          <c:dPt>
            <c:idx val="31"/>
            <c:marker>
              <c:symbol val="none"/>
            </c:marker>
            <c:bubble3D val="0"/>
            <c:extLst xmlns:c16r2="http://schemas.microsoft.com/office/drawing/2015/06/chart">
              <c:ext xmlns:c16="http://schemas.microsoft.com/office/drawing/2014/chart" uri="{C3380CC4-5D6E-409C-BE32-E72D297353CC}">
                <c16:uniqueId val="{00000018-6FF2-475D-B96A-62449965DA29}"/>
              </c:ext>
            </c:extLst>
          </c:dPt>
          <c:dPt>
            <c:idx val="32"/>
            <c:marker>
              <c:symbol val="none"/>
            </c:marker>
            <c:bubble3D val="0"/>
            <c:extLst xmlns:c16r2="http://schemas.microsoft.com/office/drawing/2015/06/chart">
              <c:ext xmlns:c16="http://schemas.microsoft.com/office/drawing/2014/chart" uri="{C3380CC4-5D6E-409C-BE32-E72D297353CC}">
                <c16:uniqueId val="{00000019-6FF2-475D-B96A-62449965DA29}"/>
              </c:ext>
            </c:extLst>
          </c:dPt>
          <c:dPt>
            <c:idx val="33"/>
            <c:marker>
              <c:symbol val="none"/>
            </c:marker>
            <c:bubble3D val="0"/>
            <c:extLst xmlns:c16r2="http://schemas.microsoft.com/office/drawing/2015/06/chart">
              <c:ext xmlns:c16="http://schemas.microsoft.com/office/drawing/2014/chart" uri="{C3380CC4-5D6E-409C-BE32-E72D297353CC}">
                <c16:uniqueId val="{0000001A-6FF2-475D-B96A-62449965DA29}"/>
              </c:ext>
            </c:extLst>
          </c:dPt>
          <c:dPt>
            <c:idx val="34"/>
            <c:marker>
              <c:symbol val="none"/>
            </c:marker>
            <c:bubble3D val="0"/>
            <c:extLst xmlns:c16r2="http://schemas.microsoft.com/office/drawing/2015/06/chart">
              <c:ext xmlns:c16="http://schemas.microsoft.com/office/drawing/2014/chart" uri="{C3380CC4-5D6E-409C-BE32-E72D297353CC}">
                <c16:uniqueId val="{0000001B-6FF2-475D-B96A-62449965DA29}"/>
              </c:ext>
            </c:extLst>
          </c:dPt>
          <c:dPt>
            <c:idx val="36"/>
            <c:marker>
              <c:symbol val="none"/>
            </c:marker>
            <c:bubble3D val="0"/>
            <c:extLst xmlns:c16r2="http://schemas.microsoft.com/office/drawing/2015/06/chart">
              <c:ext xmlns:c16="http://schemas.microsoft.com/office/drawing/2014/chart" uri="{C3380CC4-5D6E-409C-BE32-E72D297353CC}">
                <c16:uniqueId val="{0000001C-6FF2-475D-B96A-62449965DA29}"/>
              </c:ext>
            </c:extLst>
          </c:dPt>
          <c:dPt>
            <c:idx val="37"/>
            <c:marker>
              <c:symbol val="none"/>
            </c:marker>
            <c:bubble3D val="0"/>
            <c:extLst xmlns:c16r2="http://schemas.microsoft.com/office/drawing/2015/06/chart">
              <c:ext xmlns:c16="http://schemas.microsoft.com/office/drawing/2014/chart" uri="{C3380CC4-5D6E-409C-BE32-E72D297353CC}">
                <c16:uniqueId val="{0000001D-6FF2-475D-B96A-62449965DA29}"/>
              </c:ext>
            </c:extLst>
          </c:dPt>
          <c:dPt>
            <c:idx val="38"/>
            <c:marker>
              <c:symbol val="none"/>
            </c:marker>
            <c:bubble3D val="0"/>
            <c:extLst xmlns:c16r2="http://schemas.microsoft.com/office/drawing/2015/06/chart">
              <c:ext xmlns:c16="http://schemas.microsoft.com/office/drawing/2014/chart" uri="{C3380CC4-5D6E-409C-BE32-E72D297353CC}">
                <c16:uniqueId val="{0000001E-6FF2-475D-B96A-62449965DA29}"/>
              </c:ext>
            </c:extLst>
          </c:dPt>
          <c:dPt>
            <c:idx val="39"/>
            <c:marker>
              <c:symbol val="none"/>
            </c:marker>
            <c:bubble3D val="0"/>
            <c:extLst xmlns:c16r2="http://schemas.microsoft.com/office/drawing/2015/06/chart">
              <c:ext xmlns:c16="http://schemas.microsoft.com/office/drawing/2014/chart" uri="{C3380CC4-5D6E-409C-BE32-E72D297353CC}">
                <c16:uniqueId val="{0000001F-6FF2-475D-B96A-62449965DA29}"/>
              </c:ext>
            </c:extLst>
          </c:dPt>
          <c:dPt>
            <c:idx val="41"/>
            <c:marker>
              <c:symbol val="none"/>
            </c:marker>
            <c:bubble3D val="0"/>
            <c:extLst xmlns:c16r2="http://schemas.microsoft.com/office/drawing/2015/06/chart">
              <c:ext xmlns:c16="http://schemas.microsoft.com/office/drawing/2014/chart" uri="{C3380CC4-5D6E-409C-BE32-E72D297353CC}">
                <c16:uniqueId val="{00000020-6FF2-475D-B96A-62449965DA29}"/>
              </c:ext>
            </c:extLst>
          </c:dPt>
          <c:dPt>
            <c:idx val="42"/>
            <c:marker>
              <c:symbol val="none"/>
            </c:marker>
            <c:bubble3D val="0"/>
            <c:extLst xmlns:c16r2="http://schemas.microsoft.com/office/drawing/2015/06/chart">
              <c:ext xmlns:c16="http://schemas.microsoft.com/office/drawing/2014/chart" uri="{C3380CC4-5D6E-409C-BE32-E72D297353CC}">
                <c16:uniqueId val="{00000021-6FF2-475D-B96A-62449965DA29}"/>
              </c:ext>
            </c:extLst>
          </c:dPt>
          <c:dPt>
            <c:idx val="43"/>
            <c:marker>
              <c:symbol val="none"/>
            </c:marker>
            <c:bubble3D val="0"/>
            <c:extLst xmlns:c16r2="http://schemas.microsoft.com/office/drawing/2015/06/chart">
              <c:ext xmlns:c16="http://schemas.microsoft.com/office/drawing/2014/chart" uri="{C3380CC4-5D6E-409C-BE32-E72D297353CC}">
                <c16:uniqueId val="{00000022-6FF2-475D-B96A-62449965DA29}"/>
              </c:ext>
            </c:extLst>
          </c:dPt>
          <c:dPt>
            <c:idx val="44"/>
            <c:marker>
              <c:symbol val="none"/>
            </c:marker>
            <c:bubble3D val="0"/>
            <c:extLst xmlns:c16r2="http://schemas.microsoft.com/office/drawing/2015/06/chart">
              <c:ext xmlns:c16="http://schemas.microsoft.com/office/drawing/2014/chart" uri="{C3380CC4-5D6E-409C-BE32-E72D297353CC}">
                <c16:uniqueId val="{00000023-6FF2-475D-B96A-62449965DA29}"/>
              </c:ext>
            </c:extLst>
          </c:dPt>
          <c:dPt>
            <c:idx val="46"/>
            <c:marker>
              <c:symbol val="none"/>
            </c:marker>
            <c:bubble3D val="0"/>
            <c:extLst xmlns:c16r2="http://schemas.microsoft.com/office/drawing/2015/06/chart">
              <c:ext xmlns:c16="http://schemas.microsoft.com/office/drawing/2014/chart" uri="{C3380CC4-5D6E-409C-BE32-E72D297353CC}">
                <c16:uniqueId val="{00000024-6FF2-475D-B96A-62449965DA29}"/>
              </c:ext>
            </c:extLst>
          </c:dPt>
          <c:dPt>
            <c:idx val="47"/>
            <c:marker>
              <c:symbol val="none"/>
            </c:marker>
            <c:bubble3D val="0"/>
            <c:extLst xmlns:c16r2="http://schemas.microsoft.com/office/drawing/2015/06/chart">
              <c:ext xmlns:c16="http://schemas.microsoft.com/office/drawing/2014/chart" uri="{C3380CC4-5D6E-409C-BE32-E72D297353CC}">
                <c16:uniqueId val="{00000025-6FF2-475D-B96A-62449965DA29}"/>
              </c:ext>
            </c:extLst>
          </c:dPt>
          <c:dPt>
            <c:idx val="48"/>
            <c:marker>
              <c:symbol val="none"/>
            </c:marker>
            <c:bubble3D val="0"/>
            <c:extLst xmlns:c16r2="http://schemas.microsoft.com/office/drawing/2015/06/chart">
              <c:ext xmlns:c16="http://schemas.microsoft.com/office/drawing/2014/chart" uri="{C3380CC4-5D6E-409C-BE32-E72D297353CC}">
                <c16:uniqueId val="{00000026-6FF2-475D-B96A-62449965DA29}"/>
              </c:ext>
            </c:extLst>
          </c:dPt>
          <c:dPt>
            <c:idx val="49"/>
            <c:marker>
              <c:symbol val="none"/>
            </c:marker>
            <c:bubble3D val="0"/>
            <c:extLst xmlns:c16r2="http://schemas.microsoft.com/office/drawing/2015/06/chart">
              <c:ext xmlns:c16="http://schemas.microsoft.com/office/drawing/2014/chart" uri="{C3380CC4-5D6E-409C-BE32-E72D297353CC}">
                <c16:uniqueId val="{00000027-6FF2-475D-B96A-62449965DA29}"/>
              </c:ext>
            </c:extLst>
          </c:dPt>
          <c:dPt>
            <c:idx val="51"/>
            <c:marker>
              <c:symbol val="none"/>
            </c:marker>
            <c:bubble3D val="0"/>
            <c:extLst xmlns:c16r2="http://schemas.microsoft.com/office/drawing/2015/06/chart">
              <c:ext xmlns:c16="http://schemas.microsoft.com/office/drawing/2014/chart" uri="{C3380CC4-5D6E-409C-BE32-E72D297353CC}">
                <c16:uniqueId val="{00000028-6FF2-475D-B96A-62449965DA29}"/>
              </c:ext>
            </c:extLst>
          </c:dPt>
          <c:dPt>
            <c:idx val="52"/>
            <c:marker>
              <c:symbol val="none"/>
            </c:marker>
            <c:bubble3D val="0"/>
            <c:extLst xmlns:c16r2="http://schemas.microsoft.com/office/drawing/2015/06/chart">
              <c:ext xmlns:c16="http://schemas.microsoft.com/office/drawing/2014/chart" uri="{C3380CC4-5D6E-409C-BE32-E72D297353CC}">
                <c16:uniqueId val="{00000029-6FF2-475D-B96A-62449965DA29}"/>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総括表!$C$53:$BC$53</c:f>
              <c:numCache>
                <c:formatCode>0.0%</c:formatCode>
                <c:ptCount val="53"/>
                <c:pt idx="0">
                  <c:v>0.22766302476978353</c:v>
                </c:pt>
                <c:pt idx="1">
                  <c:v>0.22702848667779699</c:v>
                </c:pt>
                <c:pt idx="2">
                  <c:v>0.22615600148673976</c:v>
                </c:pt>
                <c:pt idx="3">
                  <c:v>0.22670757504715996</c:v>
                </c:pt>
                <c:pt idx="4">
                  <c:v>0.22733541648655206</c:v>
                </c:pt>
                <c:pt idx="5">
                  <c:v>0.22615094210110859</c:v>
                </c:pt>
                <c:pt idx="6">
                  <c:v>0.22405177513583074</c:v>
                </c:pt>
                <c:pt idx="7">
                  <c:v>0.22186310172121151</c:v>
                </c:pt>
                <c:pt idx="8">
                  <c:v>0.22067127497789826</c:v>
                </c:pt>
                <c:pt idx="9">
                  <c:v>0.21933077352571792</c:v>
                </c:pt>
                <c:pt idx="10">
                  <c:v>0.21843227597366227</c:v>
                </c:pt>
                <c:pt idx="11">
                  <c:v>0.21798828939299536</c:v>
                </c:pt>
                <c:pt idx="12">
                  <c:v>0.2185638470954249</c:v>
                </c:pt>
                <c:pt idx="13">
                  <c:v>0.22036934996441082</c:v>
                </c:pt>
                <c:pt idx="14">
                  <c:v>0.21920321612003271</c:v>
                </c:pt>
                <c:pt idx="15">
                  <c:v>0.22187681613817287</c:v>
                </c:pt>
                <c:pt idx="16">
                  <c:v>0.22439793989265183</c:v>
                </c:pt>
                <c:pt idx="17">
                  <c:v>0.22728314195997934</c:v>
                </c:pt>
                <c:pt idx="18">
                  <c:v>0.23038172643532512</c:v>
                </c:pt>
                <c:pt idx="19">
                  <c:v>0.23388801624741515</c:v>
                </c:pt>
                <c:pt idx="20">
                  <c:v>0.23739993447018215</c:v>
                </c:pt>
                <c:pt idx="21">
                  <c:v>0.24096475998922665</c:v>
                </c:pt>
                <c:pt idx="22">
                  <c:v>0.24393728194256586</c:v>
                </c:pt>
                <c:pt idx="23">
                  <c:v>0.24634748476919077</c:v>
                </c:pt>
                <c:pt idx="24">
                  <c:v>0.24849837243576564</c:v>
                </c:pt>
                <c:pt idx="25">
                  <c:v>0.25004963192900609</c:v>
                </c:pt>
                <c:pt idx="26">
                  <c:v>0.25162922737305038</c:v>
                </c:pt>
                <c:pt idx="27">
                  <c:v>0.25281467565649307</c:v>
                </c:pt>
                <c:pt idx="28">
                  <c:v>0.25374375039592312</c:v>
                </c:pt>
                <c:pt idx="29">
                  <c:v>0.25477623105769742</c:v>
                </c:pt>
                <c:pt idx="30">
                  <c:v>0.25558078393568473</c:v>
                </c:pt>
                <c:pt idx="31">
                  <c:v>0.25615104115462828</c:v>
                </c:pt>
                <c:pt idx="32">
                  <c:v>0.25683545879514574</c:v>
                </c:pt>
                <c:pt idx="33">
                  <c:v>0.25715454812220218</c:v>
                </c:pt>
                <c:pt idx="34">
                  <c:v>0.25682690456052715</c:v>
                </c:pt>
                <c:pt idx="35">
                  <c:v>0.25619394150750796</c:v>
                </c:pt>
                <c:pt idx="36">
                  <c:v>0.2554604992507376</c:v>
                </c:pt>
                <c:pt idx="37">
                  <c:v>0.25427617222229831</c:v>
                </c:pt>
                <c:pt idx="38">
                  <c:v>0.25298797601053774</c:v>
                </c:pt>
                <c:pt idx="39">
                  <c:v>0.25219304719941915</c:v>
                </c:pt>
                <c:pt idx="40">
                  <c:v>0.25120561769160693</c:v>
                </c:pt>
                <c:pt idx="41">
                  <c:v>0.25052321076683393</c:v>
                </c:pt>
                <c:pt idx="42">
                  <c:v>0.250632838912069</c:v>
                </c:pt>
                <c:pt idx="43">
                  <c:v>0.25052602355377224</c:v>
                </c:pt>
                <c:pt idx="44">
                  <c:v>0.25149566255153094</c:v>
                </c:pt>
                <c:pt idx="45">
                  <c:v>0.25261335666613366</c:v>
                </c:pt>
                <c:pt idx="46">
                  <c:v>0.25352794288777369</c:v>
                </c:pt>
                <c:pt idx="47">
                  <c:v>0.25438303713042382</c:v>
                </c:pt>
                <c:pt idx="48">
                  <c:v>0.25591112669877791</c:v>
                </c:pt>
                <c:pt idx="49">
                  <c:v>0.2566677072628184</c:v>
                </c:pt>
                <c:pt idx="50">
                  <c:v>0.25737557620686968</c:v>
                </c:pt>
                <c:pt idx="51">
                  <c:v>0.2580128465210077</c:v>
                </c:pt>
                <c:pt idx="52">
                  <c:v>0.25877094140214268</c:v>
                </c:pt>
              </c:numCache>
            </c:numRef>
          </c:val>
          <c:smooth val="0"/>
          <c:extLst xmlns:c16r2="http://schemas.microsoft.com/office/drawing/2015/06/chart">
            <c:ext xmlns:c16="http://schemas.microsoft.com/office/drawing/2014/chart" uri="{C3380CC4-5D6E-409C-BE32-E72D297353CC}">
              <c16:uniqueId val="{0000002D-6FF2-475D-B96A-62449965DA29}"/>
            </c:ext>
          </c:extLst>
        </c:ser>
        <c:dLbls>
          <c:showLegendKey val="0"/>
          <c:showVal val="0"/>
          <c:showCatName val="0"/>
          <c:showSerName val="0"/>
          <c:showPercent val="0"/>
          <c:showBubbleSize val="0"/>
        </c:dLbls>
        <c:smooth val="0"/>
        <c:axId val="514373560"/>
        <c:axId val="514369640"/>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総括表!$B$54</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総括表!$C$54:$BF$54</c15:sqref>
                        </c15:formulaRef>
                      </c:ext>
                    </c:extLst>
                    <c:numCache>
                      <c:formatCode>0.0%</c:formatCode>
                      <c:ptCount val="56"/>
                      <c:pt idx="0">
                        <c:v>0.22766302476978353</c:v>
                      </c:pt>
                      <c:pt idx="1">
                        <c:v>0.22702848667779707</c:v>
                      </c:pt>
                      <c:pt idx="2">
                        <c:v>0.22615600148673984</c:v>
                      </c:pt>
                      <c:pt idx="3">
                        <c:v>0.22670757504716005</c:v>
                      </c:pt>
                      <c:pt idx="4">
                        <c:v>0.22733541648655214</c:v>
                      </c:pt>
                      <c:pt idx="5">
                        <c:v>0.22827328526573085</c:v>
                      </c:pt>
                      <c:pt idx="6">
                        <c:v>0.22932868750310981</c:v>
                      </c:pt>
                      <c:pt idx="7">
                        <c:v>0.22989490765670761</c:v>
                      </c:pt>
                      <c:pt idx="8">
                        <c:v>0.23069062469071097</c:v>
                      </c:pt>
                      <c:pt idx="9">
                        <c:v>0.23100355434919917</c:v>
                      </c:pt>
                      <c:pt idx="10">
                        <c:v>0.23175077894098864</c:v>
                      </c:pt>
                      <c:pt idx="11">
                        <c:v>0.23287113755392164</c:v>
                      </c:pt>
                      <c:pt idx="12">
                        <c:v>0.23490796335065184</c:v>
                      </c:pt>
                      <c:pt idx="13">
                        <c:v>0.23780979959231432</c:v>
                      </c:pt>
                      <c:pt idx="14">
                        <c:v>0.23758607517521538</c:v>
                      </c:pt>
                      <c:pt idx="15">
                        <c:v>0.24113914771603204</c:v>
                      </c:pt>
                      <c:pt idx="16">
                        <c:v>0.24459502300257432</c:v>
                      </c:pt>
                      <c:pt idx="17">
                        <c:v>0.24831433810487444</c:v>
                      </c:pt>
                      <c:pt idx="18">
                        <c:v>0.25185930531464285</c:v>
                      </c:pt>
                      <c:pt idx="19">
                        <c:v>0.25580848620280755</c:v>
                      </c:pt>
                      <c:pt idx="20">
                        <c:v>0.25986362765563276</c:v>
                      </c:pt>
                      <c:pt idx="21">
                        <c:v>0.26388076543338729</c:v>
                      </c:pt>
                      <c:pt idx="22">
                        <c:v>0.26734014212573665</c:v>
                      </c:pt>
                      <c:pt idx="23">
                        <c:v>0.26980645657099445</c:v>
                      </c:pt>
                      <c:pt idx="24">
                        <c:v>0.27194434028503112</c:v>
                      </c:pt>
                      <c:pt idx="25">
                        <c:v>0.27367957443638186</c:v>
                      </c:pt>
                      <c:pt idx="26">
                        <c:v>0.2754595711282477</c:v>
                      </c:pt>
                      <c:pt idx="27">
                        <c:v>0.27685904982128251</c:v>
                      </c:pt>
                      <c:pt idx="28">
                        <c:v>0.27788689056072952</c:v>
                      </c:pt>
                      <c:pt idx="29">
                        <c:v>0.27911987796643417</c:v>
                      </c:pt>
                      <c:pt idx="30">
                        <c:v>0.28032857720442972</c:v>
                      </c:pt>
                      <c:pt idx="31">
                        <c:v>0.28130406018386489</c:v>
                      </c:pt>
                      <c:pt idx="32">
                        <c:v>0.28239469602911221</c:v>
                      </c:pt>
                      <c:pt idx="33">
                        <c:v>0.28321564656551168</c:v>
                      </c:pt>
                      <c:pt idx="34">
                        <c:v>0.28344872585931224</c:v>
                      </c:pt>
                      <c:pt idx="35">
                        <c:v>0.28331243869819223</c:v>
                      </c:pt>
                      <c:pt idx="36">
                        <c:v>0.28311871926732834</c:v>
                      </c:pt>
                      <c:pt idx="37">
                        <c:v>0.28230499101092404</c:v>
                      </c:pt>
                      <c:pt idx="38">
                        <c:v>0.28128593663206181</c:v>
                      </c:pt>
                      <c:pt idx="39">
                        <c:v>0.28071988560660149</c:v>
                      </c:pt>
                      <c:pt idx="40">
                        <c:v>0.28012424300873817</c:v>
                      </c:pt>
                      <c:pt idx="41">
                        <c:v>0.27980914399623563</c:v>
                      </c:pt>
                      <c:pt idx="42">
                        <c:v>0.2801275521370738</c:v>
                      </c:pt>
                      <c:pt idx="43">
                        <c:v>0.28018265301415524</c:v>
                      </c:pt>
                      <c:pt idx="44">
                        <c:v>0.28102487005618437</c:v>
                      </c:pt>
                      <c:pt idx="45">
                        <c:v>0.28166966084700507</c:v>
                      </c:pt>
                      <c:pt idx="46">
                        <c:v>0.28175824257379134</c:v>
                      </c:pt>
                      <c:pt idx="47">
                        <c:v>0.28127702951289923</c:v>
                      </c:pt>
                      <c:pt idx="48">
                        <c:v>0.28122674318267898</c:v>
                      </c:pt>
                      <c:pt idx="49">
                        <c:v>0.28069176959607006</c:v>
                      </c:pt>
                      <c:pt idx="50">
                        <c:v>0.28022777611273453</c:v>
                      </c:pt>
                      <c:pt idx="51">
                        <c:v>0.27993622086033432</c:v>
                      </c:pt>
                      <c:pt idx="52">
                        <c:v>0.27997386839075167</c:v>
                      </c:pt>
                      <c:pt idx="53">
                        <c:v>0</c:v>
                      </c:pt>
                      <c:pt idx="54" formatCode="#,##0_ ;[Red]\-#,##0\ ">
                        <c:v>0</c:v>
                      </c:pt>
                      <c:pt idx="55" formatCode="#,##0_ ;[Red]\-#,##0\ ">
                        <c:v>0</c:v>
                      </c:pt>
                    </c:numCache>
                  </c:numRef>
                </c:val>
                <c:smooth val="0"/>
                <c:extLst xmlns:c16r2="http://schemas.microsoft.com/office/drawing/2015/06/chart">
                  <c:ext xmlns:c16="http://schemas.microsoft.com/office/drawing/2014/chart" uri="{C3380CC4-5D6E-409C-BE32-E72D297353CC}">
                    <c16:uniqueId val="{0000002E-6FF2-475D-B96A-62449965DA29}"/>
                  </c:ext>
                </c:extLst>
              </c15:ser>
            </c15:filteredLineSeries>
          </c:ext>
        </c:extLst>
      </c:lineChart>
      <c:catAx>
        <c:axId val="51437356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9640"/>
        <c:crosses val="autoZero"/>
        <c:auto val="1"/>
        <c:lblAlgn val="ctr"/>
        <c:lblOffset val="100"/>
        <c:tickLblSkip val="5"/>
        <c:noMultiLvlLbl val="0"/>
      </c:catAx>
      <c:valAx>
        <c:axId val="514369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356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'総括表(地区)'!$A$50</c:f>
          <c:strCache>
            <c:ptCount val="1"/>
            <c:pt idx="0">
              <c:v>：高齢化率_地区別(基本推計)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'総括表(地区)'!$B$50</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'総括表(地区)'!$C$50:$BC$50</c:f>
              <c:numCache>
                <c:formatCode>0.0%</c:formatCode>
                <c:ptCount val="53"/>
                <c:pt idx="0">
                  <c:v>0.22664167981919553</c:v>
                </c:pt>
                <c:pt idx="1">
                  <c:v>0.22526683943263506</c:v>
                </c:pt>
                <c:pt idx="2">
                  <c:v>0.22362611574924227</c:v>
                </c:pt>
                <c:pt idx="3">
                  <c:v>0.22375755565115901</c:v>
                </c:pt>
                <c:pt idx="4">
                  <c:v>0.22462982555687608</c:v>
                </c:pt>
                <c:pt idx="5">
                  <c:v>0.22321341857118149</c:v>
                </c:pt>
                <c:pt idx="6">
                  <c:v>0.22030073923908516</c:v>
                </c:pt>
                <c:pt idx="7">
                  <c:v>0.21724937849488843</c:v>
                </c:pt>
                <c:pt idx="8">
                  <c:v>0.21568710011283201</c:v>
                </c:pt>
                <c:pt idx="9">
                  <c:v>0.21360848333611504</c:v>
                </c:pt>
                <c:pt idx="10">
                  <c:v>0.21191142119670392</c:v>
                </c:pt>
                <c:pt idx="11">
                  <c:v>0.21053761876028254</c:v>
                </c:pt>
                <c:pt idx="12">
                  <c:v>0.21026314742170704</c:v>
                </c:pt>
                <c:pt idx="13">
                  <c:v>0.21135312278588358</c:v>
                </c:pt>
                <c:pt idx="14">
                  <c:v>0.20941162032240654</c:v>
                </c:pt>
                <c:pt idx="15">
                  <c:v>0.21142823415735809</c:v>
                </c:pt>
                <c:pt idx="16">
                  <c:v>0.2131240449840878</c:v>
                </c:pt>
                <c:pt idx="17">
                  <c:v>0.21496008560826679</c:v>
                </c:pt>
                <c:pt idx="18">
                  <c:v>0.21713341971557626</c:v>
                </c:pt>
                <c:pt idx="19">
                  <c:v>0.2198616145286304</c:v>
                </c:pt>
                <c:pt idx="20">
                  <c:v>0.22244261215700206</c:v>
                </c:pt>
                <c:pt idx="21">
                  <c:v>0.22509077842784628</c:v>
                </c:pt>
                <c:pt idx="22">
                  <c:v>0.22765187436738601</c:v>
                </c:pt>
                <c:pt idx="23">
                  <c:v>0.2296656712507395</c:v>
                </c:pt>
                <c:pt idx="24">
                  <c:v>0.2315991872003211</c:v>
                </c:pt>
                <c:pt idx="25">
                  <c:v>0.23259884102244577</c:v>
                </c:pt>
                <c:pt idx="26">
                  <c:v>0.23409699097655801</c:v>
                </c:pt>
                <c:pt idx="27">
                  <c:v>0.23500972553349736</c:v>
                </c:pt>
                <c:pt idx="28">
                  <c:v>0.23580969231519217</c:v>
                </c:pt>
                <c:pt idx="29">
                  <c:v>0.23677893433003805</c:v>
                </c:pt>
                <c:pt idx="30">
                  <c:v>0.23743421192893516</c:v>
                </c:pt>
                <c:pt idx="31">
                  <c:v>0.23784795187901986</c:v>
                </c:pt>
                <c:pt idx="32">
                  <c:v>0.238613779966726</c:v>
                </c:pt>
                <c:pt idx="33">
                  <c:v>0.23893206119021607</c:v>
                </c:pt>
                <c:pt idx="34">
                  <c:v>0.23860837140439586</c:v>
                </c:pt>
                <c:pt idx="35">
                  <c:v>0.23823088414031993</c:v>
                </c:pt>
                <c:pt idx="36">
                  <c:v>0.23763861218268698</c:v>
                </c:pt>
                <c:pt idx="37">
                  <c:v>0.23646490227681904</c:v>
                </c:pt>
                <c:pt idx="38">
                  <c:v>0.2354771924706513</c:v>
                </c:pt>
                <c:pt idx="39">
                  <c:v>0.2344977417557175</c:v>
                </c:pt>
                <c:pt idx="40">
                  <c:v>0.2334235973713592</c:v>
                </c:pt>
                <c:pt idx="41">
                  <c:v>0.23289216068175644</c:v>
                </c:pt>
                <c:pt idx="42">
                  <c:v>0.23271526846654356</c:v>
                </c:pt>
                <c:pt idx="43">
                  <c:v>0.23261033449342408</c:v>
                </c:pt>
                <c:pt idx="44">
                  <c:v>0.23312172857350602</c:v>
                </c:pt>
                <c:pt idx="45">
                  <c:v>0.2339199013094875</c:v>
                </c:pt>
                <c:pt idx="46">
                  <c:v>0.23441418970900493</c:v>
                </c:pt>
                <c:pt idx="47">
                  <c:v>0.23493215752130978</c:v>
                </c:pt>
                <c:pt idx="48">
                  <c:v>0.2361124132369703</c:v>
                </c:pt>
                <c:pt idx="49">
                  <c:v>0.23671815612376054</c:v>
                </c:pt>
                <c:pt idx="50">
                  <c:v>0.23696802628426286</c:v>
                </c:pt>
                <c:pt idx="51">
                  <c:v>0.23693986989842905</c:v>
                </c:pt>
                <c:pt idx="52">
                  <c:v>0.23705853581970907</c:v>
                </c:pt>
              </c:numCache>
            </c:numRef>
          </c:val>
          <c:smooth val="0"/>
          <c:extLst xmlns:c16r2="http://schemas.microsoft.com/office/drawing/2015/06/chart">
            <c:ext xmlns:c16="http://schemas.microsoft.com/office/drawing/2014/chart" uri="{C3380CC4-5D6E-409C-BE32-E72D297353CC}">
              <c16:uniqueId val="{00000001-4399-489F-93E8-7D2399C44F60}"/>
            </c:ext>
          </c:extLst>
        </c:ser>
        <c:ser>
          <c:idx val="1"/>
          <c:order val="1"/>
          <c:tx>
            <c:strRef>
              <c:f>'総括表(地区)'!$B$51</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'総括表(地区)'!$C$51:$BC$51</c:f>
              <c:numCache>
                <c:formatCode>0.0%</c:formatCode>
                <c:ptCount val="53"/>
                <c:pt idx="0">
                  <c:v>0.21869974337504428</c:v>
                </c:pt>
                <c:pt idx="1">
                  <c:v>0.2183813024003817</c:v>
                </c:pt>
                <c:pt idx="2">
                  <c:v>0.21809411351055338</c:v>
                </c:pt>
                <c:pt idx="3">
                  <c:v>0.21933784517068186</c:v>
                </c:pt>
                <c:pt idx="4">
                  <c:v>0.22066280952519862</c:v>
                </c:pt>
                <c:pt idx="5">
                  <c:v>0.22147192550751107</c:v>
                </c:pt>
                <c:pt idx="6">
                  <c:v>0.22152311291297117</c:v>
                </c:pt>
                <c:pt idx="7">
                  <c:v>0.22167468401962095</c:v>
                </c:pt>
                <c:pt idx="8">
                  <c:v>0.22241695602005121</c:v>
                </c:pt>
                <c:pt idx="9">
                  <c:v>0.22338942735070433</c:v>
                </c:pt>
                <c:pt idx="10">
                  <c:v>0.22458726980445659</c:v>
                </c:pt>
                <c:pt idx="11">
                  <c:v>0.22690989782463178</c:v>
                </c:pt>
                <c:pt idx="12">
                  <c:v>0.22982944583353002</c:v>
                </c:pt>
                <c:pt idx="13">
                  <c:v>0.2337786848748607</c:v>
                </c:pt>
                <c:pt idx="14">
                  <c:v>0.23456940990255701</c:v>
                </c:pt>
                <c:pt idx="15">
                  <c:v>0.2392221763902766</c:v>
                </c:pt>
                <c:pt idx="16">
                  <c:v>0.24344953752046217</c:v>
                </c:pt>
                <c:pt idx="17">
                  <c:v>0.24821443762727557</c:v>
                </c:pt>
                <c:pt idx="18">
                  <c:v>0.25279681824651357</c:v>
                </c:pt>
                <c:pt idx="19">
                  <c:v>0.25702436297728753</c:v>
                </c:pt>
                <c:pt idx="20">
                  <c:v>0.26158644381979157</c:v>
                </c:pt>
                <c:pt idx="21">
                  <c:v>0.26648241626694391</c:v>
                </c:pt>
                <c:pt idx="22">
                  <c:v>0.27091160477900639</c:v>
                </c:pt>
                <c:pt idx="23">
                  <c:v>0.27447812545078754</c:v>
                </c:pt>
                <c:pt idx="24">
                  <c:v>0.27736662500870712</c:v>
                </c:pt>
                <c:pt idx="25">
                  <c:v>0.28012613637978356</c:v>
                </c:pt>
                <c:pt idx="26">
                  <c:v>0.2826885100929048</c:v>
                </c:pt>
                <c:pt idx="27">
                  <c:v>0.28448374556553879</c:v>
                </c:pt>
                <c:pt idx="28">
                  <c:v>0.28627525304113638</c:v>
                </c:pt>
                <c:pt idx="29">
                  <c:v>0.28771685749491488</c:v>
                </c:pt>
                <c:pt idx="30">
                  <c:v>0.2888155001650663</c:v>
                </c:pt>
                <c:pt idx="31">
                  <c:v>0.28984412686853261</c:v>
                </c:pt>
                <c:pt idx="32">
                  <c:v>0.29025259190324648</c:v>
                </c:pt>
                <c:pt idx="33">
                  <c:v>0.29077094042907842</c:v>
                </c:pt>
                <c:pt idx="34">
                  <c:v>0.28961334242999692</c:v>
                </c:pt>
                <c:pt idx="35">
                  <c:v>0.28821147290796756</c:v>
                </c:pt>
                <c:pt idx="36">
                  <c:v>0.28673776106134341</c:v>
                </c:pt>
                <c:pt idx="37">
                  <c:v>0.28465441000831865</c:v>
                </c:pt>
                <c:pt idx="38">
                  <c:v>0.28228113943717315</c:v>
                </c:pt>
                <c:pt idx="39">
                  <c:v>0.28070806331036618</c:v>
                </c:pt>
                <c:pt idx="40">
                  <c:v>0.27867535363005236</c:v>
                </c:pt>
                <c:pt idx="41">
                  <c:v>0.27668811473610755</c:v>
                </c:pt>
                <c:pt idx="42">
                  <c:v>0.27555690982613357</c:v>
                </c:pt>
                <c:pt idx="43">
                  <c:v>0.27338066861397536</c:v>
                </c:pt>
                <c:pt idx="44">
                  <c:v>0.27277743123827453</c:v>
                </c:pt>
                <c:pt idx="45">
                  <c:v>0.272083641904728</c:v>
                </c:pt>
                <c:pt idx="46">
                  <c:v>0.27186380223935513</c:v>
                </c:pt>
                <c:pt idx="47">
                  <c:v>0.27132839731616637</c:v>
                </c:pt>
                <c:pt idx="48">
                  <c:v>0.27171543493043915</c:v>
                </c:pt>
                <c:pt idx="49">
                  <c:v>0.27078251762561528</c:v>
                </c:pt>
                <c:pt idx="50">
                  <c:v>0.27010381641318121</c:v>
                </c:pt>
                <c:pt idx="51">
                  <c:v>0.26948509211893135</c:v>
                </c:pt>
                <c:pt idx="52">
                  <c:v>0.26938514756181159</c:v>
                </c:pt>
              </c:numCache>
            </c:numRef>
          </c:val>
          <c:smooth val="0"/>
          <c:extLst xmlns:c16r2="http://schemas.microsoft.com/office/drawing/2015/06/chart">
            <c:ext xmlns:c16="http://schemas.microsoft.com/office/drawing/2014/chart" uri="{C3380CC4-5D6E-409C-BE32-E72D297353CC}">
              <c16:uniqueId val="{00000003-4399-489F-93E8-7D2399C44F60}"/>
            </c:ext>
          </c:extLst>
        </c:ser>
        <c:ser>
          <c:idx val="2"/>
          <c:order val="2"/>
          <c:tx>
            <c:strRef>
              <c:f>'総括表(地区)'!$B$52</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'総括表(地区)'!$C$52:$BC$52</c:f>
              <c:numCache>
                <c:formatCode>0.0%</c:formatCode>
                <c:ptCount val="53"/>
                <c:pt idx="0">
                  <c:v>0.23421450856893966</c:v>
                </c:pt>
                <c:pt idx="1">
                  <c:v>0.23398853429646607</c:v>
                </c:pt>
                <c:pt idx="2">
                  <c:v>0.23339828335882776</c:v>
                </c:pt>
                <c:pt idx="3">
                  <c:v>0.23386948033833593</c:v>
                </c:pt>
                <c:pt idx="4">
                  <c:v>0.23382229535186147</c:v>
                </c:pt>
                <c:pt idx="5">
                  <c:v>0.23155330364476759</c:v>
                </c:pt>
                <c:pt idx="6">
                  <c:v>0.22874148249046991</c:v>
                </c:pt>
                <c:pt idx="7">
                  <c:v>0.2257803245337123</c:v>
                </c:pt>
                <c:pt idx="8">
                  <c:v>0.22367193143016631</c:v>
                </c:pt>
                <c:pt idx="9">
                  <c:v>0.22148105435727022</c:v>
                </c:pt>
                <c:pt idx="10">
                  <c:v>0.21992305270238971</c:v>
                </c:pt>
                <c:pt idx="11">
                  <c:v>0.21850802730033053</c:v>
                </c:pt>
                <c:pt idx="12">
                  <c:v>0.21831784412944394</c:v>
                </c:pt>
                <c:pt idx="13">
                  <c:v>0.21937543614222402</c:v>
                </c:pt>
                <c:pt idx="14">
                  <c:v>0.2176318228439888</c:v>
                </c:pt>
                <c:pt idx="15">
                  <c:v>0.21961742423816868</c:v>
                </c:pt>
                <c:pt idx="16">
                  <c:v>0.22176505598142815</c:v>
                </c:pt>
                <c:pt idx="17">
                  <c:v>0.22435864771238065</c:v>
                </c:pt>
                <c:pt idx="18">
                  <c:v>0.22731542433098514</c:v>
                </c:pt>
                <c:pt idx="19">
                  <c:v>0.23104291559729406</c:v>
                </c:pt>
                <c:pt idx="20">
                  <c:v>0.23470335151241176</c:v>
                </c:pt>
                <c:pt idx="21">
                  <c:v>0.23823225185297528</c:v>
                </c:pt>
                <c:pt idx="22">
                  <c:v>0.24066956231049272</c:v>
                </c:pt>
                <c:pt idx="23">
                  <c:v>0.24272391199159374</c:v>
                </c:pt>
                <c:pt idx="24">
                  <c:v>0.24463377517361234</c:v>
                </c:pt>
                <c:pt idx="25">
                  <c:v>0.24593043478333851</c:v>
                </c:pt>
                <c:pt idx="26">
                  <c:v>0.24700103160940429</c:v>
                </c:pt>
                <c:pt idx="27">
                  <c:v>0.24807570337143903</c:v>
                </c:pt>
                <c:pt idx="28">
                  <c:v>0.2486122426361782</c:v>
                </c:pt>
                <c:pt idx="29">
                  <c:v>0.24947920665635737</c:v>
                </c:pt>
                <c:pt idx="30">
                  <c:v>0.25027261433611392</c:v>
                </c:pt>
                <c:pt idx="31">
                  <c:v>0.25073770077244856</c:v>
                </c:pt>
                <c:pt idx="32">
                  <c:v>0.25157808189429043</c:v>
                </c:pt>
                <c:pt idx="33">
                  <c:v>0.25182731092541022</c:v>
                </c:pt>
                <c:pt idx="34">
                  <c:v>0.25207575108266145</c:v>
                </c:pt>
                <c:pt idx="35">
                  <c:v>0.25176164222364006</c:v>
                </c:pt>
                <c:pt idx="36">
                  <c:v>0.2514288480541011</c:v>
                </c:pt>
                <c:pt idx="37">
                  <c:v>0.25085959528221902</c:v>
                </c:pt>
                <c:pt idx="38">
                  <c:v>0.2500474980344376</c:v>
                </c:pt>
                <c:pt idx="39">
                  <c:v>0.249962874171131</c:v>
                </c:pt>
                <c:pt idx="40">
                  <c:v>0.24976772164697303</c:v>
                </c:pt>
                <c:pt idx="41">
                  <c:v>0.24982800893959414</c:v>
                </c:pt>
                <c:pt idx="42">
                  <c:v>0.25102987546540462</c:v>
                </c:pt>
                <c:pt idx="43">
                  <c:v>0.2522753800306346</c:v>
                </c:pt>
                <c:pt idx="44">
                  <c:v>0.25469926825202149</c:v>
                </c:pt>
                <c:pt idx="45">
                  <c:v>0.2572972440874024</c:v>
                </c:pt>
                <c:pt idx="46">
                  <c:v>0.25936154671396666</c:v>
                </c:pt>
                <c:pt idx="47">
                  <c:v>0.26145283236989109</c:v>
                </c:pt>
                <c:pt idx="48">
                  <c:v>0.26407303016901518</c:v>
                </c:pt>
                <c:pt idx="49">
                  <c:v>0.26608555695045827</c:v>
                </c:pt>
                <c:pt idx="50">
                  <c:v>0.26814299131837149</c:v>
                </c:pt>
                <c:pt idx="51">
                  <c:v>0.27024270911660442</c:v>
                </c:pt>
                <c:pt idx="52">
                  <c:v>0.27219575839796195</c:v>
                </c:pt>
              </c:numCache>
            </c:numRef>
          </c:val>
          <c:smooth val="0"/>
          <c:extLst xmlns:c16r2="http://schemas.microsoft.com/office/drawing/2015/06/chart">
            <c:ext xmlns:c16="http://schemas.microsoft.com/office/drawing/2014/chart" uri="{C3380CC4-5D6E-409C-BE32-E72D297353CC}">
              <c16:uniqueId val="{00000005-4399-489F-93E8-7D2399C44F60}"/>
            </c:ext>
          </c:extLst>
        </c:ser>
        <c:ser>
          <c:idx val="3"/>
          <c:order val="3"/>
          <c:tx>
            <c:strRef>
              <c:f>'総括表(地区)'!$B$53</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'総括表(地区)'!$C$53:$BC$53</c:f>
              <c:numCache>
                <c:formatCode>0.0%</c:formatCode>
                <c:ptCount val="53"/>
                <c:pt idx="0">
                  <c:v>0.22766302476978353</c:v>
                </c:pt>
                <c:pt idx="1">
                  <c:v>0.22702848667779699</c:v>
                </c:pt>
                <c:pt idx="2">
                  <c:v>0.22615600148673976</c:v>
                </c:pt>
                <c:pt idx="3">
                  <c:v>0.22670757504715996</c:v>
                </c:pt>
                <c:pt idx="4">
                  <c:v>0.22733541648655206</c:v>
                </c:pt>
                <c:pt idx="5">
                  <c:v>0.22615094210110859</c:v>
                </c:pt>
                <c:pt idx="6">
                  <c:v>0.22405177513583074</c:v>
                </c:pt>
                <c:pt idx="7">
                  <c:v>0.22186310172121151</c:v>
                </c:pt>
                <c:pt idx="8">
                  <c:v>0.22067127497789826</c:v>
                </c:pt>
                <c:pt idx="9">
                  <c:v>0.21933077352571792</c:v>
                </c:pt>
                <c:pt idx="10">
                  <c:v>0.21843227597366227</c:v>
                </c:pt>
                <c:pt idx="11">
                  <c:v>0.21798828939299536</c:v>
                </c:pt>
                <c:pt idx="12">
                  <c:v>0.2185638470954249</c:v>
                </c:pt>
                <c:pt idx="13">
                  <c:v>0.22036934996441082</c:v>
                </c:pt>
                <c:pt idx="14">
                  <c:v>0.21920321612003271</c:v>
                </c:pt>
                <c:pt idx="15">
                  <c:v>0.22187681613817287</c:v>
                </c:pt>
                <c:pt idx="16">
                  <c:v>0.22439793989265183</c:v>
                </c:pt>
                <c:pt idx="17">
                  <c:v>0.22728314195997934</c:v>
                </c:pt>
                <c:pt idx="18">
                  <c:v>0.23038172643532512</c:v>
                </c:pt>
                <c:pt idx="19">
                  <c:v>0.23388801624741515</c:v>
                </c:pt>
                <c:pt idx="20">
                  <c:v>0.23739993447018215</c:v>
                </c:pt>
                <c:pt idx="21">
                  <c:v>0.24096475998922665</c:v>
                </c:pt>
                <c:pt idx="22">
                  <c:v>0.24393728194256586</c:v>
                </c:pt>
                <c:pt idx="23">
                  <c:v>0.24634748476919077</c:v>
                </c:pt>
                <c:pt idx="24">
                  <c:v>0.24849837243576564</c:v>
                </c:pt>
                <c:pt idx="25">
                  <c:v>0.25004963192900609</c:v>
                </c:pt>
                <c:pt idx="26">
                  <c:v>0.25162922737305038</c:v>
                </c:pt>
                <c:pt idx="27">
                  <c:v>0.25281467565649307</c:v>
                </c:pt>
                <c:pt idx="28">
                  <c:v>0.25374375039592312</c:v>
                </c:pt>
                <c:pt idx="29">
                  <c:v>0.25477623105769742</c:v>
                </c:pt>
                <c:pt idx="30">
                  <c:v>0.25558078393568473</c:v>
                </c:pt>
                <c:pt idx="31">
                  <c:v>0.25615104115462828</c:v>
                </c:pt>
                <c:pt idx="32">
                  <c:v>0.25683545879514574</c:v>
                </c:pt>
                <c:pt idx="33">
                  <c:v>0.25715454812220218</c:v>
                </c:pt>
                <c:pt idx="34">
                  <c:v>0.25682690456052715</c:v>
                </c:pt>
                <c:pt idx="35">
                  <c:v>0.25619394150750796</c:v>
                </c:pt>
                <c:pt idx="36">
                  <c:v>0.2554604992507376</c:v>
                </c:pt>
                <c:pt idx="37">
                  <c:v>0.25427617222229831</c:v>
                </c:pt>
                <c:pt idx="38">
                  <c:v>0.25298797601053774</c:v>
                </c:pt>
                <c:pt idx="39">
                  <c:v>0.25219304719941915</c:v>
                </c:pt>
                <c:pt idx="40">
                  <c:v>0.25120561769160693</c:v>
                </c:pt>
                <c:pt idx="41">
                  <c:v>0.25052321076683393</c:v>
                </c:pt>
                <c:pt idx="42">
                  <c:v>0.250632838912069</c:v>
                </c:pt>
                <c:pt idx="43">
                  <c:v>0.25052602355377224</c:v>
                </c:pt>
                <c:pt idx="44">
                  <c:v>0.25149566255153094</c:v>
                </c:pt>
                <c:pt idx="45">
                  <c:v>0.25261335666613366</c:v>
                </c:pt>
                <c:pt idx="46">
                  <c:v>0.25352794288777369</c:v>
                </c:pt>
                <c:pt idx="47">
                  <c:v>0.25438303713042382</c:v>
                </c:pt>
                <c:pt idx="48">
                  <c:v>0.25591112669877791</c:v>
                </c:pt>
                <c:pt idx="49">
                  <c:v>0.2566677072628184</c:v>
                </c:pt>
                <c:pt idx="50">
                  <c:v>0.25737557620686968</c:v>
                </c:pt>
                <c:pt idx="51">
                  <c:v>0.2580128465210077</c:v>
                </c:pt>
                <c:pt idx="52">
                  <c:v>0.25877094140214268</c:v>
                </c:pt>
              </c:numCache>
            </c:numRef>
          </c:val>
          <c:smooth val="0"/>
          <c:extLst xmlns:c16r2="http://schemas.microsoft.com/office/drawing/2015/06/chart">
            <c:ext xmlns:c16="http://schemas.microsoft.com/office/drawing/2014/chart" uri="{C3380CC4-5D6E-409C-BE32-E72D297353CC}">
              <c16:uniqueId val="{00000007-4399-489F-93E8-7D2399C44F60}"/>
            </c:ext>
          </c:extLst>
        </c:ser>
        <c:dLbls>
          <c:showLegendKey val="0"/>
          <c:showVal val="0"/>
          <c:showCatName val="0"/>
          <c:showSerName val="0"/>
          <c:showPercent val="0"/>
          <c:showBubbleSize val="0"/>
        </c:dLbls>
        <c:smooth val="0"/>
        <c:axId val="514374344"/>
        <c:axId val="514369248"/>
        <c:extLst xmlns:c16r2="http://schemas.microsoft.com/office/drawing/2015/06/chart"/>
      </c:lineChart>
      <c:catAx>
        <c:axId val="514374344"/>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9248"/>
        <c:crosses val="autoZero"/>
        <c:auto val="1"/>
        <c:lblAlgn val="ctr"/>
        <c:lblOffset val="100"/>
        <c:tickLblSkip val="5"/>
        <c:tickMarkSkip val="1"/>
        <c:noMultiLvlLbl val="0"/>
      </c:catAx>
      <c:valAx>
        <c:axId val="514369248"/>
        <c:scaling>
          <c:orientation val="minMax"/>
          <c:min val="0.150000000000000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4344"/>
        <c:crosses val="autoZero"/>
        <c:crossBetween val="between"/>
        <c:majorUnit val="1.0000000000000002E-2"/>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800" b="1"/>
              <a:t>：総人口</a:t>
            </a:r>
            <a:r>
              <a:rPr lang="en-US" altLang="ja-JP" sz="1800" b="1"/>
              <a:t>(</a:t>
            </a:r>
            <a:r>
              <a:rPr lang="ja-JP" altLang="en-US" sz="1800" b="1"/>
              <a:t>基本推計</a:t>
            </a:r>
            <a:r>
              <a:rPr lang="en-US" altLang="ja-JP" sz="1800" b="1"/>
              <a:t>)_</a:t>
            </a:r>
            <a:r>
              <a:rPr lang="ja-JP" altLang="en-US" sz="1800" b="1"/>
              <a:t>年齢３区分別</a:t>
            </a:r>
          </a:p>
        </c:rich>
      </c:tx>
      <c:layout>
        <c:manualLayout>
          <c:xMode val="edge"/>
          <c:yMode val="edge"/>
          <c:x val="5.2633109643784133E-3"/>
          <c:y val="1.250000000000000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v>：年少人口</c:v>
          </c:tx>
          <c:spPr>
            <a:solidFill>
              <a:schemeClr val="accent1"/>
            </a:solidFill>
            <a:ln>
              <a:noFill/>
            </a:ln>
            <a:effectLst/>
          </c:spPr>
          <c:invertIfNegative val="0"/>
          <c:dPt>
            <c:idx val="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1-8728-4271-AFE6-7C7CF1FB6C83}"/>
              </c:ext>
            </c:extLst>
          </c:dPt>
          <c:dPt>
            <c:idx val="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3-8728-4271-AFE6-7C7CF1FB6C83}"/>
              </c:ext>
            </c:extLst>
          </c:dPt>
          <c:dPt>
            <c:idx val="1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5-8728-4271-AFE6-7C7CF1FB6C83}"/>
              </c:ext>
            </c:extLst>
          </c:dPt>
          <c:dPt>
            <c:idx val="1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7-8728-4271-AFE6-7C7CF1FB6C83}"/>
              </c:ext>
            </c:extLst>
          </c:dPt>
          <c:dPt>
            <c:idx val="2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9-8728-4271-AFE6-7C7CF1FB6C83}"/>
              </c:ext>
            </c:extLst>
          </c:dPt>
          <c:dPt>
            <c:idx val="2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B-8728-4271-AFE6-7C7CF1FB6C83}"/>
              </c:ext>
            </c:extLst>
          </c:dPt>
          <c:dPt>
            <c:idx val="3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D-8728-4271-AFE6-7C7CF1FB6C83}"/>
              </c:ext>
            </c:extLst>
          </c:dPt>
          <c:dPt>
            <c:idx val="3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F-8728-4271-AFE6-7C7CF1FB6C83}"/>
              </c:ext>
            </c:extLst>
          </c:dPt>
          <c:dPt>
            <c:idx val="4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1-8728-4271-AFE6-7C7CF1FB6C83}"/>
              </c:ext>
            </c:extLst>
          </c:dPt>
          <c:dPt>
            <c:idx val="4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3-8728-4271-AFE6-7C7CF1FB6C83}"/>
              </c:ext>
            </c:extLst>
          </c:dPt>
          <c:dPt>
            <c:idx val="5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5-8728-4271-AFE6-7C7CF1FB6C83}"/>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728-4271-AFE6-7C7CF1FB6C83}"/>
                </c:ext>
                <c:ext xmlns:c15="http://schemas.microsoft.com/office/drawing/2012/chart" uri="{CE6537A1-D6FC-4f65-9D91-7224C49458BB}"/>
              </c:extLst>
            </c:dLbl>
            <c:dLbl>
              <c:idx val="5"/>
              <c:dLblPos val="inEnd"/>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03-8728-4271-AFE6-7C7CF1FB6C83}"/>
                </c:ext>
                <c:ext xmlns:c15="http://schemas.microsoft.com/office/drawing/2012/chart" uri="{CE6537A1-D6FC-4f65-9D91-7224C49458BB}"/>
              </c:extLst>
            </c:dLbl>
            <c:dLbl>
              <c:idx val="6"/>
              <c:layout>
                <c:manualLayout>
                  <c:x val="3.424711465861284E-3"/>
                  <c:y val="-6.8937499999999999E-2"/>
                </c:manualLayout>
              </c:layout>
              <c:numFmt formatCode="#,##0_);[Red]\(#,##0\)" sourceLinked="0"/>
              <c:spPr>
                <a:solidFill>
                  <a:schemeClr val="bg1">
                    <a:alpha val="69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8728-4271-AFE6-7C7CF1FB6C83}"/>
                </c:ext>
                <c:ext xmlns:c15="http://schemas.microsoft.com/office/drawing/2012/chart" uri="{CE6537A1-D6FC-4f65-9D91-7224C49458BB}">
                  <c15:layout>
                    <c:manualLayout>
                      <c:w val="0.16601564016826661"/>
                      <c:h val="7.8831036745406841E-2"/>
                    </c:manualLayout>
                  </c15:layout>
                </c:ext>
              </c:extLst>
            </c:dLbl>
            <c:dLbl>
              <c:idx val="10"/>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728-4271-AFE6-7C7CF1FB6C83}"/>
                </c:ext>
                <c:ext xmlns:c15="http://schemas.microsoft.com/office/drawing/2012/chart" uri="{CE6537A1-D6FC-4f65-9D91-7224C49458BB}"/>
              </c:extLst>
            </c:dLbl>
            <c:dLbl>
              <c:idx val="15"/>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28-4271-AFE6-7C7CF1FB6C83}"/>
                </c:ext>
                <c:ext xmlns:c15="http://schemas.microsoft.com/office/drawing/2012/chart" uri="{CE6537A1-D6FC-4f65-9D91-7224C49458BB}"/>
              </c:extLst>
            </c:dLbl>
            <c:dLbl>
              <c:idx val="20"/>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728-4271-AFE6-7C7CF1FB6C83}"/>
                </c:ext>
                <c:ext xmlns:c15="http://schemas.microsoft.com/office/drawing/2012/chart" uri="{CE6537A1-D6FC-4f65-9D91-7224C49458BB}"/>
              </c:extLst>
            </c:dLbl>
            <c:dLbl>
              <c:idx val="25"/>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728-4271-AFE6-7C7CF1FB6C83}"/>
                </c:ext>
                <c:ext xmlns:c15="http://schemas.microsoft.com/office/drawing/2012/chart" uri="{CE6537A1-D6FC-4f65-9D91-7224C49458BB}"/>
              </c:extLst>
            </c:dLbl>
            <c:dLbl>
              <c:idx val="30"/>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728-4271-AFE6-7C7CF1FB6C83}"/>
                </c:ext>
                <c:ext xmlns:c15="http://schemas.microsoft.com/office/drawing/2012/chart" uri="{CE6537A1-D6FC-4f65-9D91-7224C49458BB}"/>
              </c:extLst>
            </c:dLbl>
            <c:dLbl>
              <c:idx val="35"/>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728-4271-AFE6-7C7CF1FB6C83}"/>
                </c:ext>
                <c:ext xmlns:c15="http://schemas.microsoft.com/office/drawing/2012/chart" uri="{CE6537A1-D6FC-4f65-9D91-7224C49458BB}"/>
              </c:extLst>
            </c:dLbl>
            <c:dLbl>
              <c:idx val="40"/>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728-4271-AFE6-7C7CF1FB6C83}"/>
                </c:ext>
                <c:ext xmlns:c15="http://schemas.microsoft.com/office/drawing/2012/chart" uri="{CE6537A1-D6FC-4f65-9D91-7224C49458BB}"/>
              </c:extLst>
            </c:dLbl>
            <c:dLbl>
              <c:idx val="45"/>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728-4271-AFE6-7C7CF1FB6C83}"/>
                </c:ext>
                <c:ext xmlns:c15="http://schemas.microsoft.com/office/drawing/2012/chart" uri="{CE6537A1-D6FC-4f65-9D91-7224C49458BB}"/>
              </c:extLst>
            </c:dLbl>
            <c:dLbl>
              <c:idx val="50"/>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728-4271-AFE6-7C7CF1FB6C83}"/>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総括表!$C$10:$BC$10</c:f>
              <c:numCache>
                <c:formatCode>#,##0_ ;[Red]\-#,##0\ </c:formatCode>
                <c:ptCount val="53"/>
                <c:pt idx="0">
                  <c:v>80089.000000000015</c:v>
                </c:pt>
                <c:pt idx="1">
                  <c:v>80325</c:v>
                </c:pt>
                <c:pt idx="2">
                  <c:v>80020</c:v>
                </c:pt>
                <c:pt idx="3">
                  <c:v>79689</c:v>
                </c:pt>
                <c:pt idx="4">
                  <c:v>78224</c:v>
                </c:pt>
                <c:pt idx="5">
                  <c:v>76917</c:v>
                </c:pt>
                <c:pt idx="6">
                  <c:v>75471.999999999985</c:v>
                </c:pt>
                <c:pt idx="7">
                  <c:v>74704.29030367019</c:v>
                </c:pt>
                <c:pt idx="8">
                  <c:v>74068.79790454387</c:v>
                </c:pt>
                <c:pt idx="9">
                  <c:v>73364.777283497111</c:v>
                </c:pt>
                <c:pt idx="10">
                  <c:v>72739.162101314781</c:v>
                </c:pt>
                <c:pt idx="11">
                  <c:v>72012.587016986217</c:v>
                </c:pt>
                <c:pt idx="12">
                  <c:v>71265.252300593289</c:v>
                </c:pt>
                <c:pt idx="13">
                  <c:v>70478.100949924381</c:v>
                </c:pt>
                <c:pt idx="14">
                  <c:v>69882.328765877304</c:v>
                </c:pt>
                <c:pt idx="15">
                  <c:v>69484.267748545739</c:v>
                </c:pt>
                <c:pt idx="16">
                  <c:v>69073.731646553919</c:v>
                </c:pt>
                <c:pt idx="17">
                  <c:v>69165.161561907269</c:v>
                </c:pt>
                <c:pt idx="18">
                  <c:v>69252.153491511461</c:v>
                </c:pt>
                <c:pt idx="19">
                  <c:v>69561.120812800305</c:v>
                </c:pt>
                <c:pt idx="20">
                  <c:v>69971.639887573911</c:v>
                </c:pt>
                <c:pt idx="21">
                  <c:v>70650.788737862429</c:v>
                </c:pt>
                <c:pt idx="22">
                  <c:v>70748.765102252175</c:v>
                </c:pt>
                <c:pt idx="23">
                  <c:v>70865.517256939667</c:v>
                </c:pt>
                <c:pt idx="24">
                  <c:v>70989.770192209442</c:v>
                </c:pt>
                <c:pt idx="25">
                  <c:v>71108.368900384594</c:v>
                </c:pt>
                <c:pt idx="26">
                  <c:v>71217.641128674702</c:v>
                </c:pt>
                <c:pt idx="27">
                  <c:v>71295.197314469769</c:v>
                </c:pt>
                <c:pt idx="28">
                  <c:v>71341.689573011186</c:v>
                </c:pt>
                <c:pt idx="29">
                  <c:v>71345.350424142598</c:v>
                </c:pt>
                <c:pt idx="30">
                  <c:v>71317.157374317176</c:v>
                </c:pt>
                <c:pt idx="31">
                  <c:v>71260.163170470201</c:v>
                </c:pt>
                <c:pt idx="32">
                  <c:v>71190.064796109349</c:v>
                </c:pt>
                <c:pt idx="33">
                  <c:v>71097.076468076702</c:v>
                </c:pt>
                <c:pt idx="34">
                  <c:v>70987.430883892346</c:v>
                </c:pt>
                <c:pt idx="35">
                  <c:v>70859.885253424727</c:v>
                </c:pt>
                <c:pt idx="36">
                  <c:v>70721.407423415483</c:v>
                </c:pt>
                <c:pt idx="37">
                  <c:v>70557.910554570946</c:v>
                </c:pt>
                <c:pt idx="38">
                  <c:v>70374.072188501683</c:v>
                </c:pt>
                <c:pt idx="39">
                  <c:v>70171.351471508271</c:v>
                </c:pt>
                <c:pt idx="40">
                  <c:v>69959.032238687578</c:v>
                </c:pt>
                <c:pt idx="41">
                  <c:v>69735.396078883263</c:v>
                </c:pt>
                <c:pt idx="42">
                  <c:v>69517.801387360887</c:v>
                </c:pt>
                <c:pt idx="43">
                  <c:v>69305.511595902033</c:v>
                </c:pt>
                <c:pt idx="44">
                  <c:v>69110.75187890415</c:v>
                </c:pt>
                <c:pt idx="45">
                  <c:v>68929.125634079654</c:v>
                </c:pt>
                <c:pt idx="46">
                  <c:v>68747.857215067808</c:v>
                </c:pt>
                <c:pt idx="47">
                  <c:v>68560.147383715434</c:v>
                </c:pt>
                <c:pt idx="48">
                  <c:v>68370.388005759072</c:v>
                </c:pt>
                <c:pt idx="49">
                  <c:v>68186.124834459843</c:v>
                </c:pt>
                <c:pt idx="50">
                  <c:v>68006.411626895962</c:v>
                </c:pt>
                <c:pt idx="51">
                  <c:v>67830.583777706095</c:v>
                </c:pt>
                <c:pt idx="52">
                  <c:v>67670.760703583423</c:v>
                </c:pt>
              </c:numCache>
            </c:numRef>
          </c:val>
          <c:extLst xmlns:c16r2="http://schemas.microsoft.com/office/drawing/2015/06/chart">
            <c:ext xmlns:c16="http://schemas.microsoft.com/office/drawing/2014/chart" uri="{C3380CC4-5D6E-409C-BE32-E72D297353CC}">
              <c16:uniqueId val="{00000019-8728-4271-AFE6-7C7CF1FB6C83}"/>
            </c:ext>
          </c:extLst>
        </c:ser>
        <c:ser>
          <c:idx val="1"/>
          <c:order val="1"/>
          <c:tx>
            <c:v>：生産年齢人口</c:v>
          </c:tx>
          <c:spPr>
            <a:solidFill>
              <a:schemeClr val="accent2"/>
            </a:solidFill>
            <a:ln>
              <a:noFill/>
            </a:ln>
            <a:effectLst/>
          </c:spPr>
          <c:invertIfNegative val="0"/>
          <c:dPt>
            <c:idx val="0"/>
            <c:invertIfNegative val="0"/>
            <c:bubble3D val="0"/>
            <c:spPr>
              <a:solidFill>
                <a:schemeClr val="accent2"/>
              </a:solidFill>
              <a:ln w="19050">
                <a:solidFill>
                  <a:schemeClr val="tx1"/>
                </a:solidFill>
              </a:ln>
              <a:effectLst/>
            </c:spPr>
          </c:dPt>
          <c:dPt>
            <c:idx val="5"/>
            <c:invertIfNegative val="0"/>
            <c:bubble3D val="0"/>
            <c:spPr>
              <a:solidFill>
                <a:schemeClr val="accent2"/>
              </a:solidFill>
              <a:ln>
                <a:solidFill>
                  <a:sysClr val="windowText" lastClr="000000"/>
                </a:solidFill>
              </a:ln>
              <a:effectLst/>
            </c:spPr>
          </c:dPt>
          <c:dPt>
            <c:idx val="10"/>
            <c:invertIfNegative val="0"/>
            <c:bubble3D val="0"/>
            <c:spPr>
              <a:solidFill>
                <a:schemeClr val="accent2"/>
              </a:solidFill>
              <a:ln w="28575">
                <a:solidFill>
                  <a:sysClr val="windowText" lastClr="000000"/>
                </a:solidFill>
              </a:ln>
              <a:effectLst/>
            </c:spPr>
          </c:dPt>
          <c:dPt>
            <c:idx val="15"/>
            <c:invertIfNegative val="0"/>
            <c:bubble3D val="0"/>
            <c:spPr>
              <a:solidFill>
                <a:schemeClr val="accent2"/>
              </a:solidFill>
              <a:ln>
                <a:solidFill>
                  <a:sysClr val="windowText" lastClr="000000"/>
                </a:solidFill>
              </a:ln>
              <a:effectLst/>
            </c:spPr>
          </c:dPt>
          <c:dPt>
            <c:idx val="20"/>
            <c:invertIfNegative val="0"/>
            <c:bubble3D val="0"/>
            <c:spPr>
              <a:solidFill>
                <a:schemeClr val="accent2"/>
              </a:solidFill>
              <a:ln w="19050">
                <a:solidFill>
                  <a:sysClr val="windowText" lastClr="000000"/>
                </a:solidFill>
              </a:ln>
              <a:effectLst/>
            </c:spPr>
          </c:dPt>
          <c:dPt>
            <c:idx val="25"/>
            <c:invertIfNegative val="0"/>
            <c:bubble3D val="0"/>
            <c:spPr>
              <a:solidFill>
                <a:schemeClr val="accent2"/>
              </a:solidFill>
              <a:ln>
                <a:solidFill>
                  <a:sysClr val="windowText" lastClr="000000"/>
                </a:solidFill>
              </a:ln>
              <a:effectLst/>
            </c:spPr>
          </c:dPt>
          <c:dPt>
            <c:idx val="30"/>
            <c:invertIfNegative val="0"/>
            <c:bubble3D val="0"/>
            <c:spPr>
              <a:solidFill>
                <a:schemeClr val="accent2"/>
              </a:solidFill>
              <a:ln w="19050">
                <a:solidFill>
                  <a:sysClr val="windowText" lastClr="000000"/>
                </a:solidFill>
              </a:ln>
              <a:effectLst/>
            </c:spPr>
          </c:dPt>
          <c:dPt>
            <c:idx val="35"/>
            <c:invertIfNegative val="0"/>
            <c:bubble3D val="0"/>
            <c:spPr>
              <a:solidFill>
                <a:schemeClr val="accent2"/>
              </a:solidFill>
              <a:ln w="19050">
                <a:solidFill>
                  <a:sysClr val="windowText" lastClr="000000"/>
                </a:solidFill>
              </a:ln>
              <a:effectLst/>
            </c:spPr>
          </c:dPt>
          <c:dPt>
            <c:idx val="40"/>
            <c:invertIfNegative val="0"/>
            <c:bubble3D val="0"/>
            <c:spPr>
              <a:solidFill>
                <a:schemeClr val="accent2"/>
              </a:solidFill>
              <a:ln w="19050">
                <a:solidFill>
                  <a:sysClr val="windowText" lastClr="000000"/>
                </a:solidFill>
              </a:ln>
              <a:effectLst/>
            </c:spPr>
          </c:dPt>
          <c:dPt>
            <c:idx val="45"/>
            <c:invertIfNegative val="0"/>
            <c:bubble3D val="0"/>
            <c:spPr>
              <a:solidFill>
                <a:schemeClr val="accent2"/>
              </a:solidFill>
              <a:ln w="19050">
                <a:solidFill>
                  <a:sysClr val="windowText" lastClr="000000"/>
                </a:solidFill>
              </a:ln>
              <a:effectLst/>
            </c:spPr>
          </c:dPt>
          <c:dPt>
            <c:idx val="50"/>
            <c:invertIfNegative val="0"/>
            <c:bubble3D val="0"/>
            <c:spPr>
              <a:solidFill>
                <a:schemeClr val="accent2"/>
              </a:solidFill>
              <a:ln w="19050">
                <a:solidFill>
                  <a:sysClr val="windowText" lastClr="000000"/>
                </a:solidFill>
              </a:ln>
              <a:effectLst/>
            </c:spPr>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728-4271-AFE6-7C7CF1FB6C83}"/>
                </c:ext>
                <c:ext xmlns:c15="http://schemas.microsoft.com/office/drawing/2012/chart" uri="{CE6537A1-D6FC-4f65-9D91-7224C49458BB}"/>
              </c:extLst>
            </c:dLbl>
            <c:dLbl>
              <c:idx val="5"/>
              <c:dLblPos val="ctr"/>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1D-8728-4271-AFE6-7C7CF1FB6C83}"/>
                </c:ext>
                <c:ext xmlns:c15="http://schemas.microsoft.com/office/drawing/2012/chart" uri="{CE6537A1-D6FC-4f65-9D91-7224C49458BB}"/>
              </c:extLst>
            </c:dLbl>
            <c:dLbl>
              <c:idx val="6"/>
              <c:layout>
                <c:manualLayout>
                  <c:x val="-1.3698090820839226E-3"/>
                  <c:y val="-6.4583333333333409E-2"/>
                </c:manualLayout>
              </c:layout>
              <c:numFmt formatCode="#,##0_);[Red]\(#,##0\)" sourceLinked="0"/>
              <c:spPr>
                <a:solidFill>
                  <a:schemeClr val="bg1">
                    <a:alpha val="68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8728-4271-AFE6-7C7CF1FB6C83}"/>
                </c:ext>
                <c:ext xmlns:c15="http://schemas.microsoft.com/office/drawing/2012/chart" uri="{CE6537A1-D6FC-4f65-9D91-7224C49458BB}">
                  <c15:layout>
                    <c:manualLayout>
                      <c:w val="0.1901027936576421"/>
                      <c:h val="7.8479166666666669E-2"/>
                    </c:manualLayout>
                  </c15:layout>
                </c:ext>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728-4271-AFE6-7C7CF1FB6C83}"/>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728-4271-AFE6-7C7CF1FB6C83}"/>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728-4271-AFE6-7C7CF1FB6C83}"/>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728-4271-AFE6-7C7CF1FB6C83}"/>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728-4271-AFE6-7C7CF1FB6C83}"/>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728-4271-AFE6-7C7CF1FB6C83}"/>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728-4271-AFE6-7C7CF1FB6C83}"/>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728-4271-AFE6-7C7CF1FB6C83}"/>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728-4271-AFE6-7C7CF1FB6C83}"/>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総括表!$C$17:$BC$17</c:f>
              <c:numCache>
                <c:formatCode>#,##0_);[Red]\(#,##0\)</c:formatCode>
                <c:ptCount val="53"/>
                <c:pt idx="0">
                  <c:v>478574.00000000012</c:v>
                </c:pt>
                <c:pt idx="1">
                  <c:v>483583.99999999988</c:v>
                </c:pt>
                <c:pt idx="2">
                  <c:v>488363.00000000012</c:v>
                </c:pt>
                <c:pt idx="3">
                  <c:v>487654.00000000012</c:v>
                </c:pt>
                <c:pt idx="4">
                  <c:v>484818.99999999988</c:v>
                </c:pt>
                <c:pt idx="5">
                  <c:v>486774</c:v>
                </c:pt>
                <c:pt idx="6">
                  <c:v>493790.00000000012</c:v>
                </c:pt>
                <c:pt idx="7">
                  <c:v>496188.6946925543</c:v>
                </c:pt>
                <c:pt idx="8">
                  <c:v>497957.47424240527</c:v>
                </c:pt>
                <c:pt idx="9">
                  <c:v>499794.86826209049</c:v>
                </c:pt>
                <c:pt idx="10">
                  <c:v>501107.52427429322</c:v>
                </c:pt>
                <c:pt idx="11">
                  <c:v>502058.38255276496</c:v>
                </c:pt>
                <c:pt idx="12">
                  <c:v>502243.0312175338</c:v>
                </c:pt>
                <c:pt idx="13">
                  <c:v>501810.19700867491</c:v>
                </c:pt>
                <c:pt idx="14">
                  <c:v>503342.009742486</c:v>
                </c:pt>
                <c:pt idx="15">
                  <c:v>501840.78399549838</c:v>
                </c:pt>
                <c:pt idx="16">
                  <c:v>500412.25802802172</c:v>
                </c:pt>
                <c:pt idx="17">
                  <c:v>498223.33212977456</c:v>
                </c:pt>
                <c:pt idx="18">
                  <c:v>496103.24472913845</c:v>
                </c:pt>
                <c:pt idx="19">
                  <c:v>493434.74123302399</c:v>
                </c:pt>
                <c:pt idx="20">
                  <c:v>490631.85096794233</c:v>
                </c:pt>
                <c:pt idx="21">
                  <c:v>487471.69275806157</c:v>
                </c:pt>
                <c:pt idx="22">
                  <c:v>485254.39417070971</c:v>
                </c:pt>
                <c:pt idx="23">
                  <c:v>483590.83906533598</c:v>
                </c:pt>
                <c:pt idx="24">
                  <c:v>481976.40734701126</c:v>
                </c:pt>
                <c:pt idx="25">
                  <c:v>480516.82962495578</c:v>
                </c:pt>
                <c:pt idx="26">
                  <c:v>478936.68069303903</c:v>
                </c:pt>
                <c:pt idx="27">
                  <c:v>477499.39726483176</c:v>
                </c:pt>
                <c:pt idx="28">
                  <c:v>476329.47526392899</c:v>
                </c:pt>
                <c:pt idx="29">
                  <c:v>475047.12388722849</c:v>
                </c:pt>
                <c:pt idx="30">
                  <c:v>474119.45109826431</c:v>
                </c:pt>
                <c:pt idx="31">
                  <c:v>473413.86908327724</c:v>
                </c:pt>
                <c:pt idx="32">
                  <c:v>472647.43034397362</c:v>
                </c:pt>
                <c:pt idx="33">
                  <c:v>472160.73599822493</c:v>
                </c:pt>
                <c:pt idx="34">
                  <c:v>472132.51584641176</c:v>
                </c:pt>
                <c:pt idx="35">
                  <c:v>472307.65129859932</c:v>
                </c:pt>
                <c:pt idx="36">
                  <c:v>472507.27138300001</c:v>
                </c:pt>
                <c:pt idx="37">
                  <c:v>472992.80958844605</c:v>
                </c:pt>
                <c:pt idx="38">
                  <c:v>473500.76751908043</c:v>
                </c:pt>
                <c:pt idx="39">
                  <c:v>473595.027189132</c:v>
                </c:pt>
                <c:pt idx="40">
                  <c:v>473760.02799336507</c:v>
                </c:pt>
                <c:pt idx="41">
                  <c:v>473650.14218486845</c:v>
                </c:pt>
                <c:pt idx="42">
                  <c:v>472905.1483085826</c:v>
                </c:pt>
                <c:pt idx="43">
                  <c:v>472262.24650377716</c:v>
                </c:pt>
                <c:pt idx="44">
                  <c:v>470803.30012092466</c:v>
                </c:pt>
                <c:pt idx="45">
                  <c:v>469193.31344394787</c:v>
                </c:pt>
                <c:pt idx="46">
                  <c:v>467714.98842513701</c:v>
                </c:pt>
                <c:pt idx="47">
                  <c:v>466273.09893653338</c:v>
                </c:pt>
                <c:pt idx="48">
                  <c:v>464348.56778622861</c:v>
                </c:pt>
                <c:pt idx="49">
                  <c:v>462975.37824154395</c:v>
                </c:pt>
                <c:pt idx="50">
                  <c:v>461643.92332149611</c:v>
                </c:pt>
                <c:pt idx="51">
                  <c:v>460371.9376374319</c:v>
                </c:pt>
                <c:pt idx="52">
                  <c:v>459025.73168484529</c:v>
                </c:pt>
              </c:numCache>
            </c:numRef>
          </c:val>
          <c:extLst xmlns:c16r2="http://schemas.microsoft.com/office/drawing/2015/06/chart">
            <c:ext xmlns:c16="http://schemas.microsoft.com/office/drawing/2014/chart" uri="{C3380CC4-5D6E-409C-BE32-E72D297353CC}">
              <c16:uniqueId val="{00000033-8728-4271-AFE6-7C7CF1FB6C83}"/>
            </c:ext>
          </c:extLst>
        </c:ser>
        <c:ser>
          <c:idx val="2"/>
          <c:order val="2"/>
          <c:tx>
            <c:v>：老年人口</c:v>
          </c:tx>
          <c:spPr>
            <a:solidFill>
              <a:schemeClr val="accent3"/>
            </a:solidFill>
            <a:ln>
              <a:noFill/>
            </a:ln>
            <a:effectLst/>
          </c:spPr>
          <c:invertIfNegative val="0"/>
          <c:dPt>
            <c:idx val="0"/>
            <c:invertIfNegative val="0"/>
            <c:bubble3D val="0"/>
            <c:spPr>
              <a:solidFill>
                <a:schemeClr val="accent3"/>
              </a:solidFill>
              <a:ln w="19050">
                <a:solidFill>
                  <a:sysClr val="windowText" lastClr="000000"/>
                </a:solidFill>
              </a:ln>
              <a:effectLst/>
            </c:spPr>
          </c:dPt>
          <c:dPt>
            <c:idx val="5"/>
            <c:invertIfNegative val="0"/>
            <c:bubble3D val="0"/>
            <c:spPr>
              <a:solidFill>
                <a:schemeClr val="accent3"/>
              </a:solidFill>
              <a:ln>
                <a:solidFill>
                  <a:sysClr val="windowText" lastClr="000000"/>
                </a:solidFill>
              </a:ln>
              <a:effectLst/>
            </c:spPr>
          </c:dPt>
          <c:dPt>
            <c:idx val="10"/>
            <c:invertIfNegative val="0"/>
            <c:bubble3D val="0"/>
            <c:spPr>
              <a:solidFill>
                <a:schemeClr val="accent3"/>
              </a:solidFill>
              <a:ln w="19050">
                <a:solidFill>
                  <a:schemeClr val="tx1">
                    <a:lumMod val="95000"/>
                    <a:lumOff val="5000"/>
                  </a:schemeClr>
                </a:solidFill>
              </a:ln>
              <a:effectLst/>
            </c:spPr>
          </c:dPt>
          <c:dPt>
            <c:idx val="15"/>
            <c:invertIfNegative val="0"/>
            <c:bubble3D val="0"/>
            <c:spPr>
              <a:solidFill>
                <a:schemeClr val="accent3"/>
              </a:solidFill>
              <a:ln>
                <a:solidFill>
                  <a:sysClr val="windowText" lastClr="000000"/>
                </a:solidFill>
              </a:ln>
              <a:effectLst/>
            </c:spPr>
          </c:dPt>
          <c:dPt>
            <c:idx val="20"/>
            <c:invertIfNegative val="0"/>
            <c:bubble3D val="0"/>
            <c:spPr>
              <a:solidFill>
                <a:schemeClr val="accent3"/>
              </a:solidFill>
              <a:ln w="19050">
                <a:solidFill>
                  <a:sysClr val="windowText" lastClr="000000"/>
                </a:solidFill>
              </a:ln>
              <a:effectLst/>
            </c:spPr>
          </c:dPt>
          <c:dPt>
            <c:idx val="25"/>
            <c:invertIfNegative val="0"/>
            <c:bubble3D val="0"/>
            <c:spPr>
              <a:solidFill>
                <a:schemeClr val="accent3"/>
              </a:solidFill>
              <a:ln>
                <a:solidFill>
                  <a:sysClr val="windowText" lastClr="000000"/>
                </a:solidFill>
              </a:ln>
              <a:effectLst/>
            </c:spPr>
          </c:dPt>
          <c:dPt>
            <c:idx val="30"/>
            <c:invertIfNegative val="0"/>
            <c:bubble3D val="0"/>
            <c:spPr>
              <a:solidFill>
                <a:schemeClr val="accent3"/>
              </a:solidFill>
              <a:ln w="19050">
                <a:solidFill>
                  <a:sysClr val="windowText" lastClr="000000"/>
                </a:solidFill>
              </a:ln>
              <a:effectLst/>
            </c:spPr>
          </c:dPt>
          <c:dPt>
            <c:idx val="35"/>
            <c:invertIfNegative val="0"/>
            <c:bubble3D val="0"/>
            <c:spPr>
              <a:solidFill>
                <a:schemeClr val="accent3"/>
              </a:solidFill>
              <a:ln>
                <a:solidFill>
                  <a:sysClr val="windowText" lastClr="000000"/>
                </a:solidFill>
              </a:ln>
              <a:effectLst/>
            </c:spPr>
          </c:dPt>
          <c:dPt>
            <c:idx val="40"/>
            <c:invertIfNegative val="0"/>
            <c:bubble3D val="0"/>
            <c:spPr>
              <a:solidFill>
                <a:schemeClr val="accent3"/>
              </a:solidFill>
              <a:ln w="19050">
                <a:solidFill>
                  <a:sysClr val="windowText" lastClr="000000"/>
                </a:solidFill>
              </a:ln>
              <a:effectLst/>
            </c:spPr>
          </c:dPt>
          <c:dPt>
            <c:idx val="45"/>
            <c:invertIfNegative val="0"/>
            <c:bubble3D val="0"/>
            <c:spPr>
              <a:solidFill>
                <a:schemeClr val="accent3"/>
              </a:solidFill>
              <a:ln>
                <a:solidFill>
                  <a:sysClr val="windowText" lastClr="000000"/>
                </a:solidFill>
              </a:ln>
              <a:effectLst/>
            </c:spPr>
          </c:dPt>
          <c:dPt>
            <c:idx val="50"/>
            <c:invertIfNegative val="0"/>
            <c:bubble3D val="0"/>
            <c:spPr>
              <a:solidFill>
                <a:schemeClr val="accent3"/>
              </a:solidFill>
              <a:ln w="19050">
                <a:solidFill>
                  <a:sysClr val="windowText" lastClr="000000"/>
                </a:solidFill>
              </a:ln>
              <a:effectLst/>
            </c:spPr>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728-4271-AFE6-7C7CF1FB6C83}"/>
                </c:ext>
                <c:ext xmlns:c15="http://schemas.microsoft.com/office/drawing/2012/chart" uri="{CE6537A1-D6FC-4f65-9D91-7224C49458BB}"/>
              </c:extLst>
            </c:dLbl>
            <c:dLbl>
              <c:idx val="5"/>
              <c:dLblPos val="ctr"/>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37-8728-4271-AFE6-7C7CF1FB6C83}"/>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8728-4271-AFE6-7C7CF1FB6C83}"/>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8728-4271-AFE6-7C7CF1FB6C83}"/>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8728-4271-AFE6-7C7CF1FB6C83}"/>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8728-4271-AFE6-7C7CF1FB6C83}"/>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8728-4271-AFE6-7C7CF1FB6C83}"/>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8728-4271-AFE6-7C7CF1FB6C83}"/>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8728-4271-AFE6-7C7CF1FB6C83}"/>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8728-4271-AFE6-7C7CF1FB6C83}"/>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8728-4271-AFE6-7C7CF1FB6C83}"/>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総括表!$C$24:$BC$24</c:f>
              <c:numCache>
                <c:formatCode>#,##0_ ;[Red]\-#,##0\ </c:formatCode>
                <c:ptCount val="53"/>
                <c:pt idx="0">
                  <c:v>164678</c:v>
                </c:pt>
                <c:pt idx="1">
                  <c:v>165624.99999999997</c:v>
                </c:pt>
                <c:pt idx="2">
                  <c:v>166110</c:v>
                </c:pt>
                <c:pt idx="3">
                  <c:v>166329</c:v>
                </c:pt>
                <c:pt idx="4">
                  <c:v>165660</c:v>
                </c:pt>
                <c:pt idx="5">
                  <c:v>164734.00000000003</c:v>
                </c:pt>
                <c:pt idx="6">
                  <c:v>164372.00000000003</c:v>
                </c:pt>
                <c:pt idx="7">
                  <c:v>162773.5282600158</c:v>
                </c:pt>
                <c:pt idx="8">
                  <c:v>161972.42927487585</c:v>
                </c:pt>
                <c:pt idx="9">
                  <c:v>161030.49044085955</c:v>
                </c:pt>
                <c:pt idx="10">
                  <c:v>160378.47253879748</c:v>
                </c:pt>
                <c:pt idx="11">
                  <c:v>160024.13640270539</c:v>
                </c:pt>
                <c:pt idx="12">
                  <c:v>160407.44508799602</c:v>
                </c:pt>
                <c:pt idx="13">
                  <c:v>161762.23986014223</c:v>
                </c:pt>
                <c:pt idx="14">
                  <c:v>160928.70917694276</c:v>
                </c:pt>
                <c:pt idx="15">
                  <c:v>162909.66017978857</c:v>
                </c:pt>
                <c:pt idx="16">
                  <c:v>164764.23858778251</c:v>
                </c:pt>
                <c:pt idx="17">
                  <c:v>166888.86519867583</c:v>
                </c:pt>
                <c:pt idx="18">
                  <c:v>169236.56462616299</c:v>
                </c:pt>
                <c:pt idx="19">
                  <c:v>171878.247726153</c:v>
                </c:pt>
                <c:pt idx="20">
                  <c:v>174517.72955250446</c:v>
                </c:pt>
                <c:pt idx="21">
                  <c:v>177182.61644393223</c:v>
                </c:pt>
                <c:pt idx="22">
                  <c:v>179389.74662446277</c:v>
                </c:pt>
                <c:pt idx="23">
                  <c:v>181235.9489737149</c:v>
                </c:pt>
                <c:pt idx="24">
                  <c:v>182848.83237831411</c:v>
                </c:pt>
                <c:pt idx="25">
                  <c:v>183923.74179216189</c:v>
                </c:pt>
                <c:pt idx="26">
                  <c:v>184981.71227345589</c:v>
                </c:pt>
                <c:pt idx="27">
                  <c:v>185687.97179268155</c:v>
                </c:pt>
                <c:pt idx="28">
                  <c:v>186220.39738113817</c:v>
                </c:pt>
                <c:pt idx="29">
                  <c:v>186800.02045683376</c:v>
                </c:pt>
                <c:pt idx="30">
                  <c:v>187264.26316297502</c:v>
                </c:pt>
                <c:pt idx="31">
                  <c:v>187563.37397884231</c:v>
                </c:pt>
                <c:pt idx="32">
                  <c:v>187948.62352804851</c:v>
                </c:pt>
                <c:pt idx="33">
                  <c:v>188062.29064940079</c:v>
                </c:pt>
                <c:pt idx="34">
                  <c:v>187692.22887615001</c:v>
                </c:pt>
                <c:pt idx="35">
                  <c:v>187086.71501039015</c:v>
                </c:pt>
                <c:pt idx="36">
                  <c:v>186388.32372970364</c:v>
                </c:pt>
                <c:pt idx="37">
                  <c:v>185339.38621556392</c:v>
                </c:pt>
                <c:pt idx="38">
                  <c:v>184192.20907027565</c:v>
                </c:pt>
                <c:pt idx="39">
                  <c:v>183381.68625665334</c:v>
                </c:pt>
                <c:pt idx="40">
                  <c:v>182406.92719305123</c:v>
                </c:pt>
                <c:pt idx="41">
                  <c:v>181634.29699988809</c:v>
                </c:pt>
                <c:pt idx="42">
                  <c:v>181418.41654227552</c:v>
                </c:pt>
                <c:pt idx="43">
                  <c:v>181029.39019308056</c:v>
                </c:pt>
                <c:pt idx="44">
                  <c:v>181409.82681737223</c:v>
                </c:pt>
                <c:pt idx="45">
                  <c:v>181882.98766819536</c:v>
                </c:pt>
                <c:pt idx="46">
                  <c:v>182201.49085960301</c:v>
                </c:pt>
                <c:pt idx="47">
                  <c:v>182469.70271928652</c:v>
                </c:pt>
                <c:pt idx="48">
                  <c:v>183215.62528638355</c:v>
                </c:pt>
                <c:pt idx="49">
                  <c:v>183406.54174833882</c:v>
                </c:pt>
                <c:pt idx="50">
                  <c:v>183563.93323185091</c:v>
                </c:pt>
                <c:pt idx="51">
                  <c:v>183673.03995884056</c:v>
                </c:pt>
                <c:pt idx="52">
                  <c:v>183875.3426995693</c:v>
                </c:pt>
              </c:numCache>
            </c:numRef>
          </c:val>
          <c:extLst xmlns:c16r2="http://schemas.microsoft.com/office/drawing/2015/06/chart">
            <c:ext xmlns:c16="http://schemas.microsoft.com/office/drawing/2014/chart" uri="{C3380CC4-5D6E-409C-BE32-E72D297353CC}">
              <c16:uniqueId val="{0000004D-8728-4271-AFE6-7C7CF1FB6C83}"/>
            </c:ext>
          </c:extLst>
        </c:ser>
        <c:dLbls>
          <c:showLegendKey val="0"/>
          <c:showVal val="0"/>
          <c:showCatName val="0"/>
          <c:showSerName val="0"/>
          <c:showPercent val="0"/>
          <c:showBubbleSize val="0"/>
        </c:dLbls>
        <c:gapWidth val="0"/>
        <c:overlap val="100"/>
        <c:axId val="514370424"/>
        <c:axId val="514315456"/>
      </c:barChart>
      <c:lineChart>
        <c:grouping val="standard"/>
        <c:varyColors val="0"/>
        <c:ser>
          <c:idx val="3"/>
          <c:order val="3"/>
          <c:tx>
            <c:v>：総人口</c:v>
          </c:tx>
          <c:spPr>
            <a:ln w="25400" cap="rnd">
              <a:noFill/>
              <a:round/>
            </a:ln>
            <a:effectLst/>
          </c:spPr>
          <c:marker>
            <c:symbol val="none"/>
          </c:marker>
          <c:cat>
            <c:numLit>
              <c:formatCode>General</c:formatCode>
              <c:ptCount val="5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numLit>
          </c:cat>
          <c:val>
            <c:numRef>
              <c:f>総括表!$C$31:$BC$31</c:f>
              <c:numCache>
                <c:formatCode>#,##0_);[Red]\(#,##0\)</c:formatCode>
                <c:ptCount val="53"/>
                <c:pt idx="0">
                  <c:v>723341</c:v>
                </c:pt>
                <c:pt idx="1">
                  <c:v>729534.00000000012</c:v>
                </c:pt>
                <c:pt idx="2">
                  <c:v>734493.00000000023</c:v>
                </c:pt>
                <c:pt idx="3">
                  <c:v>733672.00000000023</c:v>
                </c:pt>
                <c:pt idx="4">
                  <c:v>728703.00000000023</c:v>
                </c:pt>
                <c:pt idx="5">
                  <c:v>728425</c:v>
                </c:pt>
                <c:pt idx="6">
                  <c:v>733633.99999999988</c:v>
                </c:pt>
                <c:pt idx="7">
                  <c:v>733666.51325624017</c:v>
                </c:pt>
                <c:pt idx="8">
                  <c:v>733998.70142182522</c:v>
                </c:pt>
                <c:pt idx="9">
                  <c:v>734190.13598644745</c:v>
                </c:pt>
                <c:pt idx="10">
                  <c:v>734225.15891440562</c:v>
                </c:pt>
                <c:pt idx="11">
                  <c:v>734095.10597245628</c:v>
                </c:pt>
                <c:pt idx="12">
                  <c:v>733915.72860612301</c:v>
                </c:pt>
                <c:pt idx="13">
                  <c:v>734050.53781874152</c:v>
                </c:pt>
                <c:pt idx="14">
                  <c:v>734153.04768530582</c:v>
                </c:pt>
                <c:pt idx="15">
                  <c:v>734234.71192383277</c:v>
                </c:pt>
                <c:pt idx="16">
                  <c:v>734250.22826235811</c:v>
                </c:pt>
                <c:pt idx="17">
                  <c:v>734277.35889035754</c:v>
                </c:pt>
                <c:pt idx="18">
                  <c:v>734591.96284681302</c:v>
                </c:pt>
                <c:pt idx="19">
                  <c:v>734874.10977197741</c:v>
                </c:pt>
                <c:pt idx="20">
                  <c:v>735121.22040802077</c:v>
                </c:pt>
                <c:pt idx="21">
                  <c:v>735305.09793985612</c:v>
                </c:pt>
                <c:pt idx="22">
                  <c:v>735392.90589742421</c:v>
                </c:pt>
                <c:pt idx="23">
                  <c:v>735692.30529599066</c:v>
                </c:pt>
                <c:pt idx="24">
                  <c:v>735815.00991753465</c:v>
                </c:pt>
                <c:pt idx="25">
                  <c:v>735548.94031750213</c:v>
                </c:pt>
                <c:pt idx="26">
                  <c:v>735136.03409516939</c:v>
                </c:pt>
                <c:pt idx="27">
                  <c:v>734482.56637198303</c:v>
                </c:pt>
                <c:pt idx="28">
                  <c:v>733891.56221807841</c:v>
                </c:pt>
                <c:pt idx="29">
                  <c:v>733192.49476820487</c:v>
                </c:pt>
                <c:pt idx="30">
                  <c:v>732700.87163555645</c:v>
                </c:pt>
                <c:pt idx="31">
                  <c:v>732237.40623258951</c:v>
                </c:pt>
                <c:pt idx="32">
                  <c:v>731786.11866813141</c:v>
                </c:pt>
                <c:pt idx="33">
                  <c:v>731320.10311570251</c:v>
                </c:pt>
                <c:pt idx="34">
                  <c:v>730812.17560645414</c:v>
                </c:pt>
                <c:pt idx="35">
                  <c:v>730254.25156241423</c:v>
                </c:pt>
                <c:pt idx="36">
                  <c:v>729617.00253611896</c:v>
                </c:pt>
                <c:pt idx="37">
                  <c:v>728890.10635858111</c:v>
                </c:pt>
                <c:pt idx="38">
                  <c:v>728067.04877785756</c:v>
                </c:pt>
                <c:pt idx="39">
                  <c:v>727148.06491729373</c:v>
                </c:pt>
                <c:pt idx="40">
                  <c:v>726125.9874251039</c:v>
                </c:pt>
                <c:pt idx="41">
                  <c:v>725019.83526364004</c:v>
                </c:pt>
                <c:pt idx="42">
                  <c:v>723841.36623821908</c:v>
                </c:pt>
                <c:pt idx="43">
                  <c:v>722597.14829275967</c:v>
                </c:pt>
                <c:pt idx="44">
                  <c:v>721323.87881720124</c:v>
                </c:pt>
                <c:pt idx="45">
                  <c:v>720005.42674622289</c:v>
                </c:pt>
                <c:pt idx="46">
                  <c:v>718664.33649980766</c:v>
                </c:pt>
                <c:pt idx="47">
                  <c:v>717302.9490395349</c:v>
                </c:pt>
                <c:pt idx="48">
                  <c:v>715934.58107837127</c:v>
                </c:pt>
                <c:pt idx="49">
                  <c:v>714568.04482434248</c:v>
                </c:pt>
                <c:pt idx="50">
                  <c:v>713214.26818024297</c:v>
                </c:pt>
                <c:pt idx="51">
                  <c:v>711875.56137397862</c:v>
                </c:pt>
                <c:pt idx="52">
                  <c:v>710571.83508799784</c:v>
                </c:pt>
              </c:numCache>
            </c:numRef>
          </c:val>
          <c:smooth val="0"/>
          <c:extLst xmlns:c16r2="http://schemas.microsoft.com/office/drawing/2015/06/chart">
            <c:ext xmlns:c16="http://schemas.microsoft.com/office/drawing/2014/chart" uri="{C3380CC4-5D6E-409C-BE32-E72D297353CC}">
              <c16:uniqueId val="{0000005A-8728-4271-AFE6-7C7CF1FB6C83}"/>
            </c:ext>
          </c:extLst>
        </c:ser>
        <c:dLbls>
          <c:showLegendKey val="0"/>
          <c:showVal val="0"/>
          <c:showCatName val="0"/>
          <c:showSerName val="0"/>
          <c:showPercent val="0"/>
          <c:showBubbleSize val="0"/>
        </c:dLbls>
        <c:marker val="1"/>
        <c:smooth val="0"/>
        <c:axId val="514370424"/>
        <c:axId val="514315456"/>
      </c:lineChart>
      <c:catAx>
        <c:axId val="514370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5456"/>
        <c:crosses val="autoZero"/>
        <c:auto val="1"/>
        <c:lblAlgn val="ctr"/>
        <c:lblOffset val="100"/>
        <c:tickLblSkip val="5"/>
        <c:noMultiLvlLbl val="0"/>
      </c:catAx>
      <c:valAx>
        <c:axId val="514315456"/>
        <c:scaling>
          <c:orientation val="minMax"/>
        </c:scaling>
        <c:delete val="1"/>
        <c:axPos val="l"/>
        <c:numFmt formatCode="#,##0_ ;[Red]\-#,##0\ " sourceLinked="1"/>
        <c:majorTickMark val="none"/>
        <c:minorTickMark val="none"/>
        <c:tickLblPos val="nextTo"/>
        <c:crossAx val="51437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総括表!$A$363</c:f>
          <c:strCache>
            <c:ptCount val="1"/>
            <c:pt idx="0">
              <c:v>総人口（年齢３区分別）_構成比_区全域（基本推計）</c:v>
            </c:pt>
          </c:strCache>
        </c:strRef>
      </c:tx>
      <c:layout>
        <c:manualLayout>
          <c:xMode val="edge"/>
          <c:yMode val="edge"/>
          <c:x val="5.2633109643784133E-3"/>
          <c:y val="1.250000000000000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総括表!$B$432</c:f>
              <c:strCache>
                <c:ptCount val="1"/>
                <c:pt idx="0">
                  <c:v>年少人口比率</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1-B204-4AB2-A874-2EF310C2B435}"/>
              </c:ext>
            </c:extLst>
          </c:dPt>
          <c:dPt>
            <c:idx val="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3-B204-4AB2-A874-2EF310C2B435}"/>
              </c:ext>
            </c:extLst>
          </c:dPt>
          <c:dPt>
            <c:idx val="1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5-B204-4AB2-A874-2EF310C2B435}"/>
              </c:ext>
            </c:extLst>
          </c:dPt>
          <c:dPt>
            <c:idx val="1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7-B204-4AB2-A874-2EF310C2B435}"/>
              </c:ext>
            </c:extLst>
          </c:dPt>
          <c:dPt>
            <c:idx val="2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9-B204-4AB2-A874-2EF310C2B435}"/>
              </c:ext>
            </c:extLst>
          </c:dPt>
          <c:dPt>
            <c:idx val="2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B-B204-4AB2-A874-2EF310C2B435}"/>
              </c:ext>
            </c:extLst>
          </c:dPt>
          <c:dPt>
            <c:idx val="3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D-B204-4AB2-A874-2EF310C2B435}"/>
              </c:ext>
            </c:extLst>
          </c:dPt>
          <c:dPt>
            <c:idx val="3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F-B204-4AB2-A874-2EF310C2B435}"/>
              </c:ext>
            </c:extLst>
          </c:dPt>
          <c:dPt>
            <c:idx val="4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1-B204-4AB2-A874-2EF310C2B435}"/>
              </c:ext>
            </c:extLst>
          </c:dPt>
          <c:dPt>
            <c:idx val="4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3-B204-4AB2-A874-2EF310C2B435}"/>
              </c:ext>
            </c:extLst>
          </c:dPt>
          <c:dPt>
            <c:idx val="5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5-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04-4AB2-A874-2EF310C2B435}"/>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04-4AB2-A874-2EF310C2B435}"/>
                </c:ext>
                <c:ext xmlns:c15="http://schemas.microsoft.com/office/drawing/2012/chart" uri="{CE6537A1-D6FC-4f65-9D91-7224C49458BB}"/>
              </c:extLst>
            </c:dLbl>
            <c:dLbl>
              <c:idx val="6"/>
              <c:layout>
                <c:manualLayout>
                  <c:x val="2.7397260273972477E-3"/>
                  <c:y val="-8.9583333333333404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B204-4AB2-A874-2EF310C2B435}"/>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204-4AB2-A874-2EF310C2B435}"/>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204-4AB2-A874-2EF310C2B435}"/>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204-4AB2-A874-2EF310C2B435}"/>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204-4AB2-A874-2EF310C2B435}"/>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204-4AB2-A874-2EF310C2B435}"/>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204-4AB2-A874-2EF310C2B435}"/>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204-4AB2-A874-2EF310C2B435}"/>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B204-4AB2-A874-2EF310C2B435}"/>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B204-4AB2-A874-2EF310C2B435}"/>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総括表!$C$432:$BC$432</c:f>
              <c:numCache>
                <c:formatCode>General</c:formatCode>
                <c:ptCount val="53"/>
                <c:pt idx="0">
                  <c:v>0.11072094627568464</c:v>
                </c:pt>
                <c:pt idx="1">
                  <c:v>0.11010453248237918</c:v>
                </c:pt>
                <c:pt idx="2">
                  <c:v>0.10894589873559038</c:v>
                </c:pt>
                <c:pt idx="3">
                  <c:v>0.10861665703475121</c:v>
                </c:pt>
                <c:pt idx="4">
                  <c:v>0.10734688892456874</c:v>
                </c:pt>
                <c:pt idx="5">
                  <c:v>0.10559357517932526</c:v>
                </c:pt>
                <c:pt idx="6">
                  <c:v>0.10287418522042323</c:v>
                </c:pt>
                <c:pt idx="7">
                  <c:v>0.10182322479474946</c:v>
                </c:pt>
                <c:pt idx="8">
                  <c:v>0.10091134733762552</c:v>
                </c:pt>
                <c:pt idx="9">
                  <c:v>9.9926127698413247E-2</c:v>
                </c:pt>
                <c:pt idx="10">
                  <c:v>9.9069285788114192E-2</c:v>
                </c:pt>
                <c:pt idx="11">
                  <c:v>9.8097080924672661E-2</c:v>
                </c:pt>
                <c:pt idx="12">
                  <c:v>9.7102772870044096E-2</c:v>
                </c:pt>
                <c:pt idx="13">
                  <c:v>9.6012600384917199E-2</c:v>
                </c:pt>
                <c:pt idx="14">
                  <c:v>9.5187684619995327E-2</c:v>
                </c:pt>
                <c:pt idx="15">
                  <c:v>9.4634953401323024E-2</c:v>
                </c:pt>
                <c:pt idx="16">
                  <c:v>9.4073830674892056E-2</c:v>
                </c:pt>
                <c:pt idx="17">
                  <c:v>9.4194871630564628E-2</c:v>
                </c:pt>
                <c:pt idx="18">
                  <c:v>9.4272952869146567E-2</c:v>
                </c:pt>
                <c:pt idx="19">
                  <c:v>9.4657193508129303E-2</c:v>
                </c:pt>
                <c:pt idx="20">
                  <c:v>9.5183811791934039E-2</c:v>
                </c:pt>
                <c:pt idx="21">
                  <c:v>9.6083637847484707E-2</c:v>
                </c:pt>
                <c:pt idx="22">
                  <c:v>9.6205395149841805E-2</c:v>
                </c:pt>
                <c:pt idx="23">
                  <c:v>9.6324940123477837E-2</c:v>
                </c:pt>
                <c:pt idx="24">
                  <c:v>9.6477741328170927E-2</c:v>
                </c:pt>
                <c:pt idx="25">
                  <c:v>9.6673878518117942E-2</c:v>
                </c:pt>
                <c:pt idx="26">
                  <c:v>9.6876819834211758E-2</c:v>
                </c:pt>
                <c:pt idx="27">
                  <c:v>9.7068603910690901E-2</c:v>
                </c:pt>
                <c:pt idx="28">
                  <c:v>9.721012373734278E-2</c:v>
                </c:pt>
                <c:pt idx="29">
                  <c:v>9.730780243010817E-2</c:v>
                </c:pt>
                <c:pt idx="30">
                  <c:v>9.7334615168562469E-2</c:v>
                </c:pt>
                <c:pt idx="31">
                  <c:v>9.7318386856400152E-2</c:v>
                </c:pt>
                <c:pt idx="32">
                  <c:v>9.7282611653903728E-2</c:v>
                </c:pt>
                <c:pt idx="33">
                  <c:v>9.7217451243547193E-2</c:v>
                </c:pt>
                <c:pt idx="34">
                  <c:v>9.7134986598963607E-2</c:v>
                </c:pt>
                <c:pt idx="35">
                  <c:v>9.7034539822009366E-2</c:v>
                </c:pt>
                <c:pt idx="36">
                  <c:v>9.6929494759018409E-2</c:v>
                </c:pt>
                <c:pt idx="37">
                  <c:v>9.680184974257236E-2</c:v>
                </c:pt>
                <c:pt idx="38">
                  <c:v>9.6658779306977916E-2</c:v>
                </c:pt>
                <c:pt idx="39">
                  <c:v>9.6502149778105534E-2</c:v>
                </c:pt>
                <c:pt idx="40">
                  <c:v>9.6345583893461026E-2</c:v>
                </c:pt>
                <c:pt idx="41">
                  <c:v>9.6184121712373991E-2</c:v>
                </c:pt>
                <c:pt idx="42">
                  <c:v>9.604010578815457E-2</c:v>
                </c:pt>
                <c:pt idx="43">
                  <c:v>9.5911687113139507E-2</c:v>
                </c:pt>
                <c:pt idx="44">
                  <c:v>9.5810985756120098E-2</c:v>
                </c:pt>
                <c:pt idx="45">
                  <c:v>9.5734175151397566E-2</c:v>
                </c:pt>
                <c:pt idx="46">
                  <c:v>9.5660593859294957E-2</c:v>
                </c:pt>
                <c:pt idx="47">
                  <c:v>9.5580462168065927E-2</c:v>
                </c:pt>
                <c:pt idx="48">
                  <c:v>9.5498094117449486E-2</c:v>
                </c:pt>
                <c:pt idx="49">
                  <c:v>9.542285766672029E-2</c:v>
                </c:pt>
                <c:pt idx="50">
                  <c:v>9.5352006628265373E-2</c:v>
                </c:pt>
                <c:pt idx="51">
                  <c:v>9.5284327006236125E-2</c:v>
                </c:pt>
                <c:pt idx="52">
                  <c:v>9.5234228774636137E-2</c:v>
                </c:pt>
              </c:numCache>
            </c:numRef>
          </c:val>
          <c:extLst xmlns:c16r2="http://schemas.microsoft.com/office/drawing/2015/06/chart">
            <c:ext xmlns:c16="http://schemas.microsoft.com/office/drawing/2014/chart" uri="{C3380CC4-5D6E-409C-BE32-E72D297353CC}">
              <c16:uniqueId val="{00000019-B204-4AB2-A874-2EF310C2B435}"/>
            </c:ext>
          </c:extLst>
        </c:ser>
        <c:ser>
          <c:idx val="1"/>
          <c:order val="1"/>
          <c:tx>
            <c:strRef>
              <c:f>総括表!$B$433</c:f>
              <c:strCache>
                <c:ptCount val="1"/>
                <c:pt idx="0">
                  <c:v>生産年齢人口比率</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B-B204-4AB2-A874-2EF310C2B435}"/>
              </c:ext>
            </c:extLst>
          </c:dPt>
          <c:dPt>
            <c:idx val="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D-B204-4AB2-A874-2EF310C2B435}"/>
              </c:ext>
            </c:extLst>
          </c:dPt>
          <c:dPt>
            <c:idx val="1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F-B204-4AB2-A874-2EF310C2B435}"/>
              </c:ext>
            </c:extLst>
          </c:dPt>
          <c:dPt>
            <c:idx val="1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1-B204-4AB2-A874-2EF310C2B435}"/>
              </c:ext>
            </c:extLst>
          </c:dPt>
          <c:dPt>
            <c:idx val="2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3-B204-4AB2-A874-2EF310C2B435}"/>
              </c:ext>
            </c:extLst>
          </c:dPt>
          <c:dPt>
            <c:idx val="2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5-B204-4AB2-A874-2EF310C2B435}"/>
              </c:ext>
            </c:extLst>
          </c:dPt>
          <c:dPt>
            <c:idx val="3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7-B204-4AB2-A874-2EF310C2B435}"/>
              </c:ext>
            </c:extLst>
          </c:dPt>
          <c:dPt>
            <c:idx val="3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9-B204-4AB2-A874-2EF310C2B435}"/>
              </c:ext>
            </c:extLst>
          </c:dPt>
          <c:dPt>
            <c:idx val="4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B-B204-4AB2-A874-2EF310C2B435}"/>
              </c:ext>
            </c:extLst>
          </c:dPt>
          <c:dPt>
            <c:idx val="4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D-B204-4AB2-A874-2EF310C2B435}"/>
              </c:ext>
            </c:extLst>
          </c:dPt>
          <c:dPt>
            <c:idx val="5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F-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B204-4AB2-A874-2EF310C2B435}"/>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B204-4AB2-A874-2EF310C2B435}"/>
                </c:ext>
                <c:ext xmlns:c15="http://schemas.microsoft.com/office/drawing/2012/chart" uri="{CE6537A1-D6FC-4f65-9D91-7224C49458BB}"/>
              </c:extLst>
            </c:dLbl>
            <c:dLbl>
              <c:idx val="6"/>
              <c:layout>
                <c:manualLayout>
                  <c:x val="-2.7397260273972603E-3"/>
                  <c:y val="-8.541666666666666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B204-4AB2-A874-2EF310C2B435}"/>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B204-4AB2-A874-2EF310C2B435}"/>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B204-4AB2-A874-2EF310C2B435}"/>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B204-4AB2-A874-2EF310C2B435}"/>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B204-4AB2-A874-2EF310C2B435}"/>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B204-4AB2-A874-2EF310C2B435}"/>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B204-4AB2-A874-2EF310C2B435}"/>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B204-4AB2-A874-2EF310C2B435}"/>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B204-4AB2-A874-2EF310C2B435}"/>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B204-4AB2-A874-2EF310C2B435}"/>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総括表!$C$433:$BC$433</c:f>
              <c:numCache>
                <c:formatCode>General</c:formatCode>
                <c:ptCount val="53"/>
                <c:pt idx="0">
                  <c:v>0.66161602895453187</c:v>
                </c:pt>
                <c:pt idx="1">
                  <c:v>0.66286698083982376</c:v>
                </c:pt>
                <c:pt idx="2">
                  <c:v>0.66489809977766978</c:v>
                </c:pt>
                <c:pt idx="3">
                  <c:v>0.6646757679180888</c:v>
                </c:pt>
                <c:pt idx="4">
                  <c:v>0.66531769458887913</c:v>
                </c:pt>
                <c:pt idx="5">
                  <c:v>0.66825548271956614</c:v>
                </c:pt>
                <c:pt idx="6">
                  <c:v>0.67307403964374612</c:v>
                </c:pt>
                <c:pt idx="7">
                  <c:v>0.67631367348403904</c:v>
                </c:pt>
                <c:pt idx="8">
                  <c:v>0.67841737768447619</c:v>
                </c:pt>
                <c:pt idx="9">
                  <c:v>0.68074309877586869</c:v>
                </c:pt>
                <c:pt idx="10">
                  <c:v>0.68249843823822365</c:v>
                </c:pt>
                <c:pt idx="11">
                  <c:v>0.68391462968233219</c:v>
                </c:pt>
                <c:pt idx="12">
                  <c:v>0.68433338003453115</c:v>
                </c:pt>
                <c:pt idx="13">
                  <c:v>0.68361804965067197</c:v>
                </c:pt>
                <c:pt idx="14">
                  <c:v>0.68560909925997204</c:v>
                </c:pt>
                <c:pt idx="15">
                  <c:v>0.68348823046050411</c:v>
                </c:pt>
                <c:pt idx="16">
                  <c:v>0.68152822943245617</c:v>
                </c:pt>
                <c:pt idx="17">
                  <c:v>0.67852198640945605</c:v>
                </c:pt>
                <c:pt idx="18">
                  <c:v>0.67534532069552822</c:v>
                </c:pt>
                <c:pt idx="19">
                  <c:v>0.67145479024445553</c:v>
                </c:pt>
                <c:pt idx="20">
                  <c:v>0.66741625373788371</c:v>
                </c:pt>
                <c:pt idx="21">
                  <c:v>0.66295160216328852</c:v>
                </c:pt>
                <c:pt idx="22">
                  <c:v>0.65985732290759247</c:v>
                </c:pt>
                <c:pt idx="23">
                  <c:v>0.65732757510733142</c:v>
                </c:pt>
                <c:pt idx="24">
                  <c:v>0.65502388623606356</c:v>
                </c:pt>
                <c:pt idx="25">
                  <c:v>0.65327648955287598</c:v>
                </c:pt>
                <c:pt idx="26">
                  <c:v>0.65149395279273792</c:v>
                </c:pt>
                <c:pt idx="27">
                  <c:v>0.65011672043281599</c:v>
                </c:pt>
                <c:pt idx="28">
                  <c:v>0.64904612586673416</c:v>
                </c:pt>
                <c:pt idx="29">
                  <c:v>0.64791596651219441</c:v>
                </c:pt>
                <c:pt idx="30">
                  <c:v>0.64708460089575293</c:v>
                </c:pt>
                <c:pt idx="31">
                  <c:v>0.64653057198897168</c:v>
                </c:pt>
                <c:pt idx="32">
                  <c:v>0.64588192955095047</c:v>
                </c:pt>
                <c:pt idx="33">
                  <c:v>0.64562800063425063</c:v>
                </c:pt>
                <c:pt idx="34">
                  <c:v>0.64603810884050927</c:v>
                </c:pt>
                <c:pt idx="35">
                  <c:v>0.64677151867048266</c:v>
                </c:pt>
                <c:pt idx="36">
                  <c:v>0.64761000599024399</c:v>
                </c:pt>
                <c:pt idx="37">
                  <c:v>0.64892197803512919</c:v>
                </c:pt>
                <c:pt idx="38">
                  <c:v>0.65035324468248434</c:v>
                </c:pt>
                <c:pt idx="39">
                  <c:v>0.65130480302247529</c:v>
                </c:pt>
                <c:pt idx="40">
                  <c:v>0.65244879841493197</c:v>
                </c:pt>
                <c:pt idx="41">
                  <c:v>0.65329266752079218</c:v>
                </c:pt>
                <c:pt idx="42">
                  <c:v>0.65332705529977642</c:v>
                </c:pt>
                <c:pt idx="43">
                  <c:v>0.65356228933308835</c:v>
                </c:pt>
                <c:pt idx="44">
                  <c:v>0.65269335169234888</c:v>
                </c:pt>
                <c:pt idx="45">
                  <c:v>0.6516524681824688</c:v>
                </c:pt>
                <c:pt idx="46">
                  <c:v>0.65081146325293138</c:v>
                </c:pt>
                <c:pt idx="47">
                  <c:v>0.65003650070151031</c:v>
                </c:pt>
                <c:pt idx="48">
                  <c:v>0.64859077918377261</c:v>
                </c:pt>
                <c:pt idx="49">
                  <c:v>0.64790943507046139</c:v>
                </c:pt>
                <c:pt idx="50">
                  <c:v>0.64727241716486494</c:v>
                </c:pt>
                <c:pt idx="51">
                  <c:v>0.64670282647275601</c:v>
                </c:pt>
                <c:pt idx="52">
                  <c:v>0.64599482982322132</c:v>
                </c:pt>
              </c:numCache>
            </c:numRef>
          </c:val>
          <c:extLst xmlns:c16r2="http://schemas.microsoft.com/office/drawing/2015/06/chart">
            <c:ext xmlns:c16="http://schemas.microsoft.com/office/drawing/2014/chart" uri="{C3380CC4-5D6E-409C-BE32-E72D297353CC}">
              <c16:uniqueId val="{00000033-B204-4AB2-A874-2EF310C2B435}"/>
            </c:ext>
          </c:extLst>
        </c:ser>
        <c:ser>
          <c:idx val="2"/>
          <c:order val="2"/>
          <c:tx>
            <c:strRef>
              <c:f>総括表!$B$434</c:f>
              <c:strCache>
                <c:ptCount val="1"/>
                <c:pt idx="0">
                  <c:v>高齢化率</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5-B204-4AB2-A874-2EF310C2B435}"/>
              </c:ext>
            </c:extLst>
          </c:dPt>
          <c:dPt>
            <c:idx val="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7-B204-4AB2-A874-2EF310C2B435}"/>
              </c:ext>
            </c:extLst>
          </c:dPt>
          <c:dPt>
            <c:idx val="1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9-B204-4AB2-A874-2EF310C2B435}"/>
              </c:ext>
            </c:extLst>
          </c:dPt>
          <c:dPt>
            <c:idx val="1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B-B204-4AB2-A874-2EF310C2B435}"/>
              </c:ext>
            </c:extLst>
          </c:dPt>
          <c:dPt>
            <c:idx val="2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D-B204-4AB2-A874-2EF310C2B435}"/>
              </c:ext>
            </c:extLst>
          </c:dPt>
          <c:dPt>
            <c:idx val="2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F-B204-4AB2-A874-2EF310C2B435}"/>
              </c:ext>
            </c:extLst>
          </c:dPt>
          <c:dPt>
            <c:idx val="3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41-B204-4AB2-A874-2EF310C2B435}"/>
              </c:ext>
            </c:extLst>
          </c:dPt>
          <c:dPt>
            <c:idx val="3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43-B204-4AB2-A874-2EF310C2B435}"/>
              </c:ext>
            </c:extLst>
          </c:dPt>
          <c:dPt>
            <c:idx val="4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45-B204-4AB2-A874-2EF310C2B435}"/>
              </c:ext>
            </c:extLst>
          </c:dPt>
          <c:dPt>
            <c:idx val="4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47-B204-4AB2-A874-2EF310C2B435}"/>
              </c:ext>
            </c:extLst>
          </c:dPt>
          <c:dPt>
            <c:idx val="5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49-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B204-4AB2-A874-2EF310C2B435}"/>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B204-4AB2-A874-2EF310C2B435}"/>
                </c:ext>
                <c:ext xmlns:c15="http://schemas.microsoft.com/office/drawing/2012/chart" uri="{CE6537A1-D6FC-4f65-9D91-7224C49458BB}"/>
              </c:extLst>
            </c:dLbl>
            <c:dLbl>
              <c:idx val="6"/>
              <c:layout>
                <c:manualLayout>
                  <c:x val="-1.3698630136986301E-3"/>
                  <c:y val="7.4999999999999997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4C-B204-4AB2-A874-2EF310C2B435}"/>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B204-4AB2-A874-2EF310C2B435}"/>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B204-4AB2-A874-2EF310C2B435}"/>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B204-4AB2-A874-2EF310C2B435}"/>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B204-4AB2-A874-2EF310C2B435}"/>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B204-4AB2-A874-2EF310C2B435}"/>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B204-4AB2-A874-2EF310C2B435}"/>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B204-4AB2-A874-2EF310C2B435}"/>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B204-4AB2-A874-2EF310C2B435}"/>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B204-4AB2-A874-2EF310C2B435}"/>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総括表!$C$434:$BC$434</c:f>
              <c:numCache>
                <c:formatCode>General</c:formatCode>
                <c:ptCount val="53"/>
                <c:pt idx="0">
                  <c:v>0.22766302476978351</c:v>
                </c:pt>
                <c:pt idx="1">
                  <c:v>0.22702848667779704</c:v>
                </c:pt>
                <c:pt idx="2">
                  <c:v>0.22615600148673981</c:v>
                </c:pt>
                <c:pt idx="3">
                  <c:v>0.22670757504715999</c:v>
                </c:pt>
                <c:pt idx="4">
                  <c:v>0.22733541648655217</c:v>
                </c:pt>
                <c:pt idx="5">
                  <c:v>0.22615094210110859</c:v>
                </c:pt>
                <c:pt idx="6">
                  <c:v>0.22405177513583069</c:v>
                </c:pt>
                <c:pt idx="7">
                  <c:v>0.22186310172121149</c:v>
                </c:pt>
                <c:pt idx="8">
                  <c:v>0.22067127497789835</c:v>
                </c:pt>
                <c:pt idx="9">
                  <c:v>0.21933077352571798</c:v>
                </c:pt>
                <c:pt idx="10">
                  <c:v>0.21843227597366233</c:v>
                </c:pt>
                <c:pt idx="11">
                  <c:v>0.21798828939299528</c:v>
                </c:pt>
                <c:pt idx="12">
                  <c:v>0.2185638470954249</c:v>
                </c:pt>
                <c:pt idx="13">
                  <c:v>0.22036934996441082</c:v>
                </c:pt>
                <c:pt idx="14">
                  <c:v>0.21920321612003263</c:v>
                </c:pt>
                <c:pt idx="15">
                  <c:v>0.22187681613817289</c:v>
                </c:pt>
                <c:pt idx="16">
                  <c:v>0.22439793989265183</c:v>
                </c:pt>
                <c:pt idx="17">
                  <c:v>0.22728314195997931</c:v>
                </c:pt>
                <c:pt idx="18">
                  <c:v>0.23038172643532515</c:v>
                </c:pt>
                <c:pt idx="19">
                  <c:v>0.2338880162474152</c:v>
                </c:pt>
                <c:pt idx="20">
                  <c:v>0.23739993447018215</c:v>
                </c:pt>
                <c:pt idx="21">
                  <c:v>0.24096475998922659</c:v>
                </c:pt>
                <c:pt idx="22">
                  <c:v>0.2439372819425657</c:v>
                </c:pt>
                <c:pt idx="23">
                  <c:v>0.2463474847691908</c:v>
                </c:pt>
                <c:pt idx="24">
                  <c:v>0.24849837243576559</c:v>
                </c:pt>
                <c:pt idx="25">
                  <c:v>0.25004963192900609</c:v>
                </c:pt>
                <c:pt idx="26">
                  <c:v>0.25162922737305032</c:v>
                </c:pt>
                <c:pt idx="27">
                  <c:v>0.25281467565649307</c:v>
                </c:pt>
                <c:pt idx="28">
                  <c:v>0.25374375039592317</c:v>
                </c:pt>
                <c:pt idx="29">
                  <c:v>0.25477623105769742</c:v>
                </c:pt>
                <c:pt idx="30">
                  <c:v>0.25558078393568473</c:v>
                </c:pt>
                <c:pt idx="31">
                  <c:v>0.25615104115462822</c:v>
                </c:pt>
                <c:pt idx="32">
                  <c:v>0.25683545879514574</c:v>
                </c:pt>
                <c:pt idx="33">
                  <c:v>0.25715454812220223</c:v>
                </c:pt>
                <c:pt idx="34">
                  <c:v>0.2568269045605272</c:v>
                </c:pt>
                <c:pt idx="35">
                  <c:v>0.25619394150750796</c:v>
                </c:pt>
                <c:pt idx="36">
                  <c:v>0.25546049925073755</c:v>
                </c:pt>
                <c:pt idx="37">
                  <c:v>0.25427617222229837</c:v>
                </c:pt>
                <c:pt idx="38">
                  <c:v>0.25298797601053769</c:v>
                </c:pt>
                <c:pt idx="39">
                  <c:v>0.25219304719941915</c:v>
                </c:pt>
                <c:pt idx="40">
                  <c:v>0.25120561769160693</c:v>
                </c:pt>
                <c:pt idx="41">
                  <c:v>0.25052321076683404</c:v>
                </c:pt>
                <c:pt idx="42">
                  <c:v>0.25063283891206906</c:v>
                </c:pt>
                <c:pt idx="43">
                  <c:v>0.25052602355377224</c:v>
                </c:pt>
                <c:pt idx="44">
                  <c:v>0.251495662551531</c:v>
                </c:pt>
                <c:pt idx="45">
                  <c:v>0.25261335666613366</c:v>
                </c:pt>
                <c:pt idx="46">
                  <c:v>0.25352794288777364</c:v>
                </c:pt>
                <c:pt idx="47">
                  <c:v>0.25438303713042365</c:v>
                </c:pt>
                <c:pt idx="48">
                  <c:v>0.25591112669877791</c:v>
                </c:pt>
                <c:pt idx="49">
                  <c:v>0.25666770726281835</c:v>
                </c:pt>
                <c:pt idx="50">
                  <c:v>0.25737557620686968</c:v>
                </c:pt>
                <c:pt idx="51">
                  <c:v>0.2580128465210077</c:v>
                </c:pt>
                <c:pt idx="52">
                  <c:v>0.25877094140214268</c:v>
                </c:pt>
              </c:numCache>
            </c:numRef>
          </c:val>
          <c:extLst xmlns:c16r2="http://schemas.microsoft.com/office/drawing/2015/06/chart">
            <c:ext xmlns:c16="http://schemas.microsoft.com/office/drawing/2014/chart" uri="{C3380CC4-5D6E-409C-BE32-E72D297353CC}">
              <c16:uniqueId val="{0000004D-B204-4AB2-A874-2EF310C2B435}"/>
            </c:ext>
          </c:extLst>
        </c:ser>
        <c:dLbls>
          <c:showLegendKey val="0"/>
          <c:showVal val="0"/>
          <c:showCatName val="0"/>
          <c:showSerName val="0"/>
          <c:showPercent val="0"/>
          <c:showBubbleSize val="0"/>
        </c:dLbls>
        <c:gapWidth val="0"/>
        <c:overlap val="100"/>
        <c:axId val="514312712"/>
        <c:axId val="514317808"/>
      </c:barChart>
      <c:catAx>
        <c:axId val="514312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7808"/>
        <c:crosses val="autoZero"/>
        <c:auto val="1"/>
        <c:lblAlgn val="ctr"/>
        <c:lblOffset val="100"/>
        <c:tickLblSkip val="5"/>
        <c:noMultiLvlLbl val="0"/>
      </c:catAx>
      <c:valAx>
        <c:axId val="514317808"/>
        <c:scaling>
          <c:orientation val="minMax"/>
          <c:max val="1"/>
        </c:scaling>
        <c:delete val="1"/>
        <c:axPos val="l"/>
        <c:numFmt formatCode="General" sourceLinked="1"/>
        <c:majorTickMark val="out"/>
        <c:minorTickMark val="none"/>
        <c:tickLblPos val="nextTo"/>
        <c:crossAx val="51431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総括表!$A$382</c:f>
          <c:strCache>
            <c:ptCount val="1"/>
            <c:pt idx="0">
              <c:v>総人口（世代別）_区全域（基本推計）</c:v>
            </c:pt>
          </c:strCache>
        </c:strRef>
      </c:tx>
      <c:layout>
        <c:manualLayout>
          <c:xMode val="edge"/>
          <c:yMode val="edge"/>
          <c:x val="7.5238917053176571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7742422608132884E-2"/>
          <c:y val="0.16337499999999999"/>
          <c:w val="0.93672009491964192"/>
          <c:h val="0.73030085301837266"/>
        </c:manualLayout>
      </c:layout>
      <c:barChart>
        <c:barDir val="col"/>
        <c:grouping val="stacked"/>
        <c:varyColors val="0"/>
        <c:ser>
          <c:idx val="0"/>
          <c:order val="0"/>
          <c:tx>
            <c:strRef>
              <c:f>総括表!$B$437</c:f>
              <c:strCache>
                <c:ptCount val="1"/>
                <c:pt idx="0">
                  <c:v>令和生まれ</c:v>
                </c:pt>
              </c:strCache>
            </c:strRef>
          </c:tx>
          <c:spPr>
            <a:solidFill>
              <a:schemeClr val="accent1"/>
            </a:solidFill>
            <a:ln w="28575">
              <a:noFill/>
            </a:ln>
            <a:effectLst/>
          </c:spPr>
          <c:invertIfNegative val="0"/>
          <c:dPt>
            <c:idx val="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1-CCE0-4AF5-8AE7-4DDD69B247EF}"/>
              </c:ext>
            </c:extLst>
          </c:dPt>
          <c:dPt>
            <c:idx val="1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3-CCE0-4AF5-8AE7-4DDD69B247EF}"/>
              </c:ext>
            </c:extLst>
          </c:dPt>
          <c:dPt>
            <c:idx val="1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5-CCE0-4AF5-8AE7-4DDD69B247EF}"/>
              </c:ext>
            </c:extLst>
          </c:dPt>
          <c:dPt>
            <c:idx val="2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7-CCE0-4AF5-8AE7-4DDD69B247EF}"/>
              </c:ext>
            </c:extLst>
          </c:dPt>
          <c:dPt>
            <c:idx val="2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9-CCE0-4AF5-8AE7-4DDD69B247EF}"/>
              </c:ext>
            </c:extLst>
          </c:dPt>
          <c:dPt>
            <c:idx val="3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B-CCE0-4AF5-8AE7-4DDD69B247EF}"/>
              </c:ext>
            </c:extLst>
          </c:dPt>
          <c:dPt>
            <c:idx val="3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D-CCE0-4AF5-8AE7-4DDD69B247EF}"/>
              </c:ext>
            </c:extLst>
          </c:dPt>
          <c:dPt>
            <c:idx val="4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F-CCE0-4AF5-8AE7-4DDD69B247EF}"/>
              </c:ext>
            </c:extLst>
          </c:dPt>
          <c:dPt>
            <c:idx val="4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11-CCE0-4AF5-8AE7-4DDD69B247EF}"/>
              </c:ext>
            </c:extLst>
          </c:dPt>
          <c:dPt>
            <c:idx val="5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13-CCE0-4AF5-8AE7-4DDD69B247EF}"/>
              </c:ext>
            </c:extLst>
          </c:dPt>
          <c:dLbls>
            <c:dLbl>
              <c:idx val="5"/>
              <c:layout>
                <c:manualLayout>
                  <c:x val="-1.255693256681424E-17"/>
                  <c:y val="1.2500000000000001E-2"/>
                </c:manualLayout>
              </c:layout>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7945205479452066E-2"/>
                  <c:y val="-5.2083333333333336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CE0-4AF5-8AE7-4DDD69B247EF}"/>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CE0-4AF5-8AE7-4DDD69B247EF}"/>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CE0-4AF5-8AE7-4DDD69B247EF}"/>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CE0-4AF5-8AE7-4DDD69B247EF}"/>
                </c:ext>
                <c:ext xmlns:c15="http://schemas.microsoft.com/office/drawing/2012/chart" uri="{CE6537A1-D6FC-4f65-9D91-7224C49458BB}"/>
              </c:extLst>
            </c:dLbl>
            <c:dLbl>
              <c:idx val="3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CE0-4AF5-8AE7-4DDD69B247EF}"/>
                </c:ext>
                <c:ext xmlns:c15="http://schemas.microsoft.com/office/drawing/2012/chart" uri="{CE6537A1-D6FC-4f65-9D91-7224C49458BB}"/>
              </c:extLst>
            </c:dLbl>
            <c:dLbl>
              <c:idx val="3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CE0-4AF5-8AE7-4DDD69B247EF}"/>
                </c:ext>
                <c:ext xmlns:c15="http://schemas.microsoft.com/office/drawing/2012/chart" uri="{CE6537A1-D6FC-4f65-9D91-7224C49458BB}"/>
              </c:extLst>
            </c:dLbl>
            <c:dLbl>
              <c:idx val="4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CE0-4AF5-8AE7-4DDD69B247EF}"/>
                </c:ext>
                <c:ext xmlns:c15="http://schemas.microsoft.com/office/drawing/2012/chart" uri="{CE6537A1-D6FC-4f65-9D91-7224C49458BB}"/>
              </c:extLst>
            </c:dLbl>
            <c:dLbl>
              <c:idx val="4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CE0-4AF5-8AE7-4DDD69B247EF}"/>
                </c:ext>
                <c:ext xmlns:c15="http://schemas.microsoft.com/office/drawing/2012/chart" uri="{CE6537A1-D6FC-4f65-9D91-7224C49458BB}"/>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CE0-4AF5-8AE7-4DDD69B247EF}"/>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総括表!$C$437:$BC$437</c:f>
              <c:numCache>
                <c:formatCode>General</c:formatCode>
                <c:ptCount val="53"/>
                <c:pt idx="2">
                  <c:v>5255</c:v>
                </c:pt>
                <c:pt idx="3">
                  <c:v>10494</c:v>
                </c:pt>
                <c:pt idx="4">
                  <c:v>15063</c:v>
                </c:pt>
                <c:pt idx="5">
                  <c:v>19318</c:v>
                </c:pt>
                <c:pt idx="6">
                  <c:v>23364</c:v>
                </c:pt>
                <c:pt idx="7">
                  <c:v>28068.722574492931</c:v>
                </c:pt>
                <c:pt idx="8">
                  <c:v>32715.831056063224</c:v>
                </c:pt>
                <c:pt idx="9">
                  <c:v>37281.811687870053</c:v>
                </c:pt>
                <c:pt idx="10">
                  <c:v>41817.454082581811</c:v>
                </c:pt>
                <c:pt idx="11">
                  <c:v>46339.680669486697</c:v>
                </c:pt>
                <c:pt idx="12">
                  <c:v>50866.264324076881</c:v>
                </c:pt>
                <c:pt idx="13">
                  <c:v>55405.871579907231</c:v>
                </c:pt>
                <c:pt idx="14">
                  <c:v>59951.770116820975</c:v>
                </c:pt>
                <c:pt idx="15">
                  <c:v>64506.921267975282</c:v>
                </c:pt>
                <c:pt idx="16">
                  <c:v>69073.731646553904</c:v>
                </c:pt>
                <c:pt idx="17">
                  <c:v>73652.460265824251</c:v>
                </c:pt>
                <c:pt idx="18">
                  <c:v>78264.911889786061</c:v>
                </c:pt>
                <c:pt idx="19">
                  <c:v>82889.174197774759</c:v>
                </c:pt>
                <c:pt idx="20">
                  <c:v>87647.979626862376</c:v>
                </c:pt>
                <c:pt idx="21">
                  <c:v>92848.265261963825</c:v>
                </c:pt>
                <c:pt idx="22">
                  <c:v>98401.832076729916</c:v>
                </c:pt>
                <c:pt idx="23">
                  <c:v>104598.64850675443</c:v>
                </c:pt>
                <c:pt idx="24">
                  <c:v>111563.37567370918</c:v>
                </c:pt>
                <c:pt idx="25">
                  <c:v>120669.77178677137</c:v>
                </c:pt>
                <c:pt idx="26">
                  <c:v>130602.46452803296</c:v>
                </c:pt>
                <c:pt idx="27">
                  <c:v>140988.83431143343</c:v>
                </c:pt>
                <c:pt idx="28">
                  <c:v>151609.69303241497</c:v>
                </c:pt>
                <c:pt idx="29">
                  <c:v>162252.74372666545</c:v>
                </c:pt>
                <c:pt idx="30">
                  <c:v>173119.20194139305</c:v>
                </c:pt>
                <c:pt idx="31">
                  <c:v>183939.06875576705</c:v>
                </c:pt>
                <c:pt idx="32">
                  <c:v>194647.29935614608</c:v>
                </c:pt>
                <c:pt idx="33">
                  <c:v>205177.97531873899</c:v>
                </c:pt>
                <c:pt idx="34">
                  <c:v>215579.49164708916</c:v>
                </c:pt>
                <c:pt idx="35">
                  <c:v>225872.08909644489</c:v>
                </c:pt>
                <c:pt idx="36">
                  <c:v>236036.17201191955</c:v>
                </c:pt>
                <c:pt idx="37">
                  <c:v>246066.53115838842</c:v>
                </c:pt>
                <c:pt idx="38">
                  <c:v>255946.0014131045</c:v>
                </c:pt>
                <c:pt idx="39">
                  <c:v>265713.4111045897</c:v>
                </c:pt>
                <c:pt idx="40">
                  <c:v>275393.7492370691</c:v>
                </c:pt>
                <c:pt idx="41">
                  <c:v>284975.28969559749</c:v>
                </c:pt>
                <c:pt idx="42">
                  <c:v>294486.54715342348</c:v>
                </c:pt>
                <c:pt idx="43">
                  <c:v>303934.2139326852</c:v>
                </c:pt>
                <c:pt idx="44">
                  <c:v>313325.74104583147</c:v>
                </c:pt>
                <c:pt idx="45">
                  <c:v>322689.61374344892</c:v>
                </c:pt>
                <c:pt idx="46">
                  <c:v>332012.25355907989</c:v>
                </c:pt>
                <c:pt idx="47">
                  <c:v>341282.87058504589</c:v>
                </c:pt>
                <c:pt idx="48">
                  <c:v>350505.56021306739</c:v>
                </c:pt>
                <c:pt idx="49">
                  <c:v>359674.70748687669</c:v>
                </c:pt>
                <c:pt idx="50">
                  <c:v>368788.54374475841</c:v>
                </c:pt>
                <c:pt idx="51">
                  <c:v>377830.63149998238</c:v>
                </c:pt>
                <c:pt idx="52">
                  <c:v>386818.76070948906</c:v>
                </c:pt>
              </c:numCache>
            </c:numRef>
          </c:val>
          <c:extLst xmlns:c16r2="http://schemas.microsoft.com/office/drawing/2015/06/chart">
            <c:ext xmlns:c16="http://schemas.microsoft.com/office/drawing/2014/chart" uri="{C3380CC4-5D6E-409C-BE32-E72D297353CC}">
              <c16:uniqueId val="{00000017-CCE0-4AF5-8AE7-4DDD69B247EF}"/>
            </c:ext>
          </c:extLst>
        </c:ser>
        <c:ser>
          <c:idx val="1"/>
          <c:order val="1"/>
          <c:tx>
            <c:strRef>
              <c:f>総括表!$B$438</c:f>
              <c:strCache>
                <c:ptCount val="1"/>
                <c:pt idx="0">
                  <c:v>平成生まれ</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9-CCE0-4AF5-8AE7-4DDD69B247EF}"/>
              </c:ext>
            </c:extLst>
          </c:dPt>
          <c:dPt>
            <c:idx val="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B-CCE0-4AF5-8AE7-4DDD69B247EF}"/>
              </c:ext>
            </c:extLst>
          </c:dPt>
          <c:dPt>
            <c:idx val="1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D-CCE0-4AF5-8AE7-4DDD69B247EF}"/>
              </c:ext>
            </c:extLst>
          </c:dPt>
          <c:dPt>
            <c:idx val="1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F-CCE0-4AF5-8AE7-4DDD69B247EF}"/>
              </c:ext>
            </c:extLst>
          </c:dPt>
          <c:dPt>
            <c:idx val="2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1-CCE0-4AF5-8AE7-4DDD69B247EF}"/>
              </c:ext>
            </c:extLst>
          </c:dPt>
          <c:dPt>
            <c:idx val="2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3-CCE0-4AF5-8AE7-4DDD69B247EF}"/>
              </c:ext>
            </c:extLst>
          </c:dPt>
          <c:dPt>
            <c:idx val="3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5-CCE0-4AF5-8AE7-4DDD69B247EF}"/>
              </c:ext>
            </c:extLst>
          </c:dPt>
          <c:dPt>
            <c:idx val="3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7-CCE0-4AF5-8AE7-4DDD69B247EF}"/>
              </c:ext>
            </c:extLst>
          </c:dPt>
          <c:dPt>
            <c:idx val="4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9-CCE0-4AF5-8AE7-4DDD69B247EF}"/>
              </c:ext>
            </c:extLst>
          </c:dPt>
          <c:dPt>
            <c:idx val="4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B-CCE0-4AF5-8AE7-4DDD69B247EF}"/>
              </c:ext>
            </c:extLst>
          </c:dPt>
          <c:dPt>
            <c:idx val="5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D-CCE0-4AF5-8AE7-4DDD69B247EF}"/>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CE0-4AF5-8AE7-4DDD69B247EF}"/>
                </c:ext>
                <c:ext xmlns:c15="http://schemas.microsoft.com/office/drawing/2012/chart" uri="{CE6537A1-D6FC-4f65-9D91-7224C49458BB}"/>
              </c:extLst>
            </c:dLbl>
            <c:dLbl>
              <c:idx val="6"/>
              <c:layout>
                <c:manualLayout>
                  <c:x val="-5.4794520547945206E-3"/>
                  <c:y val="-7.7083333333333406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CCE0-4AF5-8AE7-4DDD69B247EF}"/>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CCE0-4AF5-8AE7-4DDD69B247EF}"/>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CCE0-4AF5-8AE7-4DDD69B247EF}"/>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CCE0-4AF5-8AE7-4DDD69B247EF}"/>
                </c:ext>
                <c:ext xmlns:c15="http://schemas.microsoft.com/office/drawing/2012/chart" uri="{CE6537A1-D6FC-4f65-9D91-7224C49458BB}"/>
              </c:extLst>
            </c:dLbl>
            <c:dLbl>
              <c:idx val="3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CCE0-4AF5-8AE7-4DDD69B247EF}"/>
                </c:ext>
                <c:ext xmlns:c15="http://schemas.microsoft.com/office/drawing/2012/chart" uri="{CE6537A1-D6FC-4f65-9D91-7224C49458BB}"/>
              </c:extLst>
            </c:dLbl>
            <c:dLbl>
              <c:idx val="3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CCE0-4AF5-8AE7-4DDD69B247EF}"/>
                </c:ext>
                <c:ext xmlns:c15="http://schemas.microsoft.com/office/drawing/2012/chart" uri="{CE6537A1-D6FC-4f65-9D91-7224C49458BB}"/>
              </c:extLst>
            </c:dLbl>
            <c:dLbl>
              <c:idx val="4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CCE0-4AF5-8AE7-4DDD69B247EF}"/>
                </c:ext>
                <c:ext xmlns:c15="http://schemas.microsoft.com/office/drawing/2012/chart" uri="{CE6537A1-D6FC-4f65-9D91-7224C49458BB}"/>
              </c:extLst>
            </c:dLbl>
            <c:dLbl>
              <c:idx val="4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CCE0-4AF5-8AE7-4DDD69B247EF}"/>
                </c:ext>
                <c:ext xmlns:c15="http://schemas.microsoft.com/office/drawing/2012/chart" uri="{CE6537A1-D6FC-4f65-9D91-7224C49458BB}"/>
              </c:extLst>
            </c:dLbl>
            <c:dLbl>
              <c:idx val="5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CCE0-4AF5-8AE7-4DDD69B247EF}"/>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総括表!$C$438:$BC$438</c:f>
              <c:numCache>
                <c:formatCode>General</c:formatCode>
                <c:ptCount val="53"/>
                <c:pt idx="0">
                  <c:v>192226</c:v>
                </c:pt>
                <c:pt idx="1">
                  <c:v>205862</c:v>
                </c:pt>
                <c:pt idx="2">
                  <c:v>213616</c:v>
                </c:pt>
                <c:pt idx="3">
                  <c:v>217926</c:v>
                </c:pt>
                <c:pt idx="4">
                  <c:v>220060</c:v>
                </c:pt>
                <c:pt idx="5">
                  <c:v>226281</c:v>
                </c:pt>
                <c:pt idx="6">
                  <c:v>236752</c:v>
                </c:pt>
                <c:pt idx="7">
                  <c:v>243114.18075523371</c:v>
                </c:pt>
                <c:pt idx="8">
                  <c:v>249321.5816342521</c:v>
                </c:pt>
                <c:pt idx="9">
                  <c:v>255418.88686412267</c:v>
                </c:pt>
                <c:pt idx="10">
                  <c:v>261369.36370586153</c:v>
                </c:pt>
                <c:pt idx="11">
                  <c:v>267154.57978027401</c:v>
                </c:pt>
                <c:pt idx="12">
                  <c:v>272873.25028477155</c:v>
                </c:pt>
                <c:pt idx="13">
                  <c:v>278504.61804307962</c:v>
                </c:pt>
                <c:pt idx="14">
                  <c:v>284080.05117613409</c:v>
                </c:pt>
                <c:pt idx="15">
                  <c:v>289624.35796155111</c:v>
                </c:pt>
                <c:pt idx="16">
                  <c:v>295107.93390331615</c:v>
                </c:pt>
                <c:pt idx="17">
                  <c:v>300584.91713959037</c:v>
                </c:pt>
                <c:pt idx="18">
                  <c:v>305967.71804000839</c:v>
                </c:pt>
                <c:pt idx="19">
                  <c:v>311333.40120217152</c:v>
                </c:pt>
                <c:pt idx="20">
                  <c:v>316526.7767863092</c:v>
                </c:pt>
                <c:pt idx="21">
                  <c:v>321166.97558578989</c:v>
                </c:pt>
                <c:pt idx="22">
                  <c:v>325306.60343925765</c:v>
                </c:pt>
                <c:pt idx="23">
                  <c:v>328611.04133287293</c:v>
                </c:pt>
                <c:pt idx="24">
                  <c:v>330968.67930060811</c:v>
                </c:pt>
                <c:pt idx="25">
                  <c:v>330819.71891504171</c:v>
                </c:pt>
                <c:pt idx="26">
                  <c:v>329697.80194847356</c:v>
                </c:pt>
                <c:pt idx="27">
                  <c:v>327867.83792395284</c:v>
                </c:pt>
                <c:pt idx="28">
                  <c:v>325657.05240824958</c:v>
                </c:pt>
                <c:pt idx="29">
                  <c:v>323248.64482550387</c:v>
                </c:pt>
                <c:pt idx="30">
                  <c:v>320767.15095159947</c:v>
                </c:pt>
                <c:pt idx="31">
                  <c:v>318317.29647271481</c:v>
                </c:pt>
                <c:pt idx="32">
                  <c:v>315916.51596881467</c:v>
                </c:pt>
                <c:pt idx="33">
                  <c:v>313640.86819327623</c:v>
                </c:pt>
                <c:pt idx="34">
                  <c:v>311440.94042209606</c:v>
                </c:pt>
                <c:pt idx="35">
                  <c:v>309293.5635223483</c:v>
                </c:pt>
                <c:pt idx="36">
                  <c:v>307192.50679449586</c:v>
                </c:pt>
                <c:pt idx="37">
                  <c:v>305102.52821910154</c:v>
                </c:pt>
                <c:pt idx="38">
                  <c:v>303034.183530154</c:v>
                </c:pt>
                <c:pt idx="39">
                  <c:v>300952.02333070652</c:v>
                </c:pt>
                <c:pt idx="40">
                  <c:v>298839.99526449485</c:v>
                </c:pt>
                <c:pt idx="41">
                  <c:v>296689.35005436721</c:v>
                </c:pt>
                <c:pt idx="42">
                  <c:v>294460.68868096801</c:v>
                </c:pt>
                <c:pt idx="43">
                  <c:v>292132.2321696679</c:v>
                </c:pt>
                <c:pt idx="44">
                  <c:v>289707.93739316502</c:v>
                </c:pt>
                <c:pt idx="45">
                  <c:v>287143.87041446019</c:v>
                </c:pt>
                <c:pt idx="46">
                  <c:v>284433.17634520581</c:v>
                </c:pt>
                <c:pt idx="47">
                  <c:v>281566.16603282111</c:v>
                </c:pt>
                <c:pt idx="48">
                  <c:v>278519.383425562</c:v>
                </c:pt>
                <c:pt idx="49">
                  <c:v>275309.73774477781</c:v>
                </c:pt>
                <c:pt idx="50">
                  <c:v>271920.10872460937</c:v>
                </c:pt>
                <c:pt idx="51">
                  <c:v>268350.68850092898</c:v>
                </c:pt>
                <c:pt idx="52">
                  <c:v>264569.95026875153</c:v>
                </c:pt>
              </c:numCache>
            </c:numRef>
          </c:val>
          <c:extLst xmlns:c16r2="http://schemas.microsoft.com/office/drawing/2015/06/chart">
            <c:ext xmlns:c16="http://schemas.microsoft.com/office/drawing/2014/chart" uri="{C3380CC4-5D6E-409C-BE32-E72D297353CC}">
              <c16:uniqueId val="{00000031-CCE0-4AF5-8AE7-4DDD69B247EF}"/>
            </c:ext>
          </c:extLst>
        </c:ser>
        <c:ser>
          <c:idx val="3"/>
          <c:order val="3"/>
          <c:tx>
            <c:strRef>
              <c:f>総括表!$B$440</c:f>
              <c:strCache>
                <c:ptCount val="1"/>
                <c:pt idx="0">
                  <c:v>明治・大正・昭和生まれ</c:v>
                </c:pt>
              </c:strCache>
            </c:strRef>
          </c:tx>
          <c:spPr>
            <a:solidFill>
              <a:schemeClr val="accent4"/>
            </a:solidFill>
            <a:ln w="28575">
              <a:noFill/>
            </a:ln>
            <a:effectLst/>
          </c:spPr>
          <c:invertIfNegative val="0"/>
          <c:dPt>
            <c:idx val="0"/>
            <c:invertIfNegative val="0"/>
            <c:bubble3D val="0"/>
            <c:spPr>
              <a:solidFill>
                <a:schemeClr val="accent4"/>
              </a:solidFill>
              <a:ln w="12700">
                <a:solidFill>
                  <a:sysClr val="windowText" lastClr="000000"/>
                </a:solidFill>
              </a:ln>
              <a:effectLst/>
            </c:spPr>
          </c:dPt>
          <c:dPt>
            <c:idx val="5"/>
            <c:invertIfNegative val="0"/>
            <c:bubble3D val="0"/>
            <c:spPr>
              <a:solidFill>
                <a:schemeClr val="accent4"/>
              </a:solidFill>
              <a:ln w="28575">
                <a:solidFill>
                  <a:sysClr val="windowText" lastClr="000000"/>
                </a:solidFill>
              </a:ln>
              <a:effectLst/>
            </c:spPr>
          </c:dPt>
          <c:dPt>
            <c:idx val="10"/>
            <c:invertIfNegative val="0"/>
            <c:bubble3D val="0"/>
            <c:spPr>
              <a:solidFill>
                <a:schemeClr val="accent4"/>
              </a:solidFill>
              <a:ln w="12700">
                <a:solidFill>
                  <a:schemeClr val="tx1"/>
                </a:solidFill>
              </a:ln>
              <a:effectLst/>
            </c:spPr>
          </c:dPt>
          <c:dPt>
            <c:idx val="1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B-CCE0-4AF5-8AE7-4DDD69B247EF}"/>
              </c:ext>
            </c:extLst>
          </c:dPt>
          <c:dPt>
            <c:idx val="2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D-CCE0-4AF5-8AE7-4DDD69B247EF}"/>
              </c:ext>
            </c:extLst>
          </c:dPt>
          <c:dPt>
            <c:idx val="2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F-CCE0-4AF5-8AE7-4DDD69B247EF}"/>
              </c:ext>
            </c:extLst>
          </c:dPt>
          <c:dPt>
            <c:idx val="3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1-CCE0-4AF5-8AE7-4DDD69B247EF}"/>
              </c:ext>
            </c:extLst>
          </c:dPt>
          <c:dPt>
            <c:idx val="3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3-CCE0-4AF5-8AE7-4DDD69B247EF}"/>
              </c:ext>
            </c:extLst>
          </c:dPt>
          <c:dPt>
            <c:idx val="4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5-CCE0-4AF5-8AE7-4DDD69B247EF}"/>
              </c:ext>
            </c:extLst>
          </c:dPt>
          <c:dPt>
            <c:idx val="4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7-CCE0-4AF5-8AE7-4DDD69B247EF}"/>
              </c:ext>
            </c:extLst>
          </c:dPt>
          <c:dPt>
            <c:idx val="5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9-CCE0-4AF5-8AE7-4DDD69B247EF}"/>
              </c:ext>
            </c:extLst>
          </c:dPt>
          <c:dLbls>
            <c:dLbl>
              <c:idx val="0"/>
              <c:layout>
                <c:manualLayout>
                  <c:x val="1.643835616438356E-2"/>
                  <c:y val="3.9583333333333331E-2"/>
                </c:manualLayout>
              </c:layout>
              <c:numFmt formatCode="#,##0_);[Red]\(#,##0\)" sourceLinked="0"/>
              <c:spPr>
                <a:solidFill>
                  <a:schemeClr val="bg1">
                    <a:alpha val="77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dLbl>
              <c:idx val="5"/>
              <c:dLblPos val="ctr"/>
              <c:showLegendKey val="0"/>
              <c:showVal val="1"/>
              <c:showCatName val="0"/>
              <c:showSerName val="0"/>
              <c:showPercent val="0"/>
              <c:showBubbleSize val="0"/>
              <c:extLst>
                <c:ext xmlns:c15="http://schemas.microsoft.com/office/drawing/2012/chart" uri="{CE6537A1-D6FC-4f65-9D91-7224C49458BB}"/>
              </c:extLst>
            </c:dLbl>
            <c:dLbl>
              <c:idx val="10"/>
              <c:dLblPos val="ctr"/>
              <c:showLegendKey val="0"/>
              <c:showVal val="1"/>
              <c:showCatName val="0"/>
              <c:showSerName val="0"/>
              <c:showPercent val="0"/>
              <c:showBubbleSize val="0"/>
              <c:extLst>
                <c:ext xmlns:c15="http://schemas.microsoft.com/office/drawing/2012/chart" uri="{CE6537A1-D6FC-4f65-9D91-7224C49458BB}"/>
              </c:extLst>
            </c:dLbl>
            <c:dLbl>
              <c:idx val="15"/>
              <c:dLblPos val="ctr"/>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3B-CCE0-4AF5-8AE7-4DDD69B247EF}"/>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CCE0-4AF5-8AE7-4DDD69B247EF}"/>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CCE0-4AF5-8AE7-4DDD69B247EF}"/>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CCE0-4AF5-8AE7-4DDD69B247EF}"/>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CCE0-4AF5-8AE7-4DDD69B247EF}"/>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CCE0-4AF5-8AE7-4DDD69B247EF}"/>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CCE0-4AF5-8AE7-4DDD69B247EF}"/>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CCE0-4AF5-8AE7-4DDD69B247EF}"/>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総括表!$C$440:$BC$440</c:f>
              <c:numCache>
                <c:formatCode>General</c:formatCode>
                <c:ptCount val="53"/>
                <c:pt idx="0">
                  <c:v>531115</c:v>
                </c:pt>
                <c:pt idx="1">
                  <c:v>523672</c:v>
                </c:pt>
                <c:pt idx="2">
                  <c:v>515622</c:v>
                </c:pt>
                <c:pt idx="3">
                  <c:v>505252</c:v>
                </c:pt>
                <c:pt idx="4">
                  <c:v>493580</c:v>
                </c:pt>
                <c:pt idx="5">
                  <c:v>482826</c:v>
                </c:pt>
                <c:pt idx="6">
                  <c:v>473518</c:v>
                </c:pt>
                <c:pt idx="7">
                  <c:v>462483.60992651369</c:v>
                </c:pt>
                <c:pt idx="8">
                  <c:v>451961.28873150959</c:v>
                </c:pt>
                <c:pt idx="9">
                  <c:v>441489.43743445433</c:v>
                </c:pt>
                <c:pt idx="10">
                  <c:v>431038.34112596232</c:v>
                </c:pt>
                <c:pt idx="11">
                  <c:v>420600.84552269598</c:v>
                </c:pt>
                <c:pt idx="12">
                  <c:v>410176.21399727435</c:v>
                </c:pt>
                <c:pt idx="13">
                  <c:v>400140.04819575476</c:v>
                </c:pt>
                <c:pt idx="14">
                  <c:v>390121.22639235109</c:v>
                </c:pt>
                <c:pt idx="15">
                  <c:v>380103.43269430636</c:v>
                </c:pt>
                <c:pt idx="16">
                  <c:v>370068.56271248806</c:v>
                </c:pt>
                <c:pt idx="17">
                  <c:v>360039.98148494295</c:v>
                </c:pt>
                <c:pt idx="18">
                  <c:v>350359.33291701833</c:v>
                </c:pt>
                <c:pt idx="19">
                  <c:v>340651.53437203116</c:v>
                </c:pt>
                <c:pt idx="20">
                  <c:v>330946.46399484924</c:v>
                </c:pt>
                <c:pt idx="21">
                  <c:v>321289.85709210241</c:v>
                </c:pt>
                <c:pt idx="22">
                  <c:v>311684.47038143693</c:v>
                </c:pt>
                <c:pt idx="23">
                  <c:v>302482.6154563633</c:v>
                </c:pt>
                <c:pt idx="24">
                  <c:v>293282.95494321763</c:v>
                </c:pt>
                <c:pt idx="25">
                  <c:v>284059.44961568917</c:v>
                </c:pt>
                <c:pt idx="26">
                  <c:v>274835.7676186632</c:v>
                </c:pt>
                <c:pt idx="27">
                  <c:v>265625.89413659682</c:v>
                </c:pt>
                <c:pt idx="28">
                  <c:v>256624.81677741377</c:v>
                </c:pt>
                <c:pt idx="29">
                  <c:v>247691.10621603543</c:v>
                </c:pt>
                <c:pt idx="30">
                  <c:v>238814.51874256381</c:v>
                </c:pt>
                <c:pt idx="31">
                  <c:v>229981.04100410783</c:v>
                </c:pt>
                <c:pt idx="32">
                  <c:v>221222.30334317082</c:v>
                </c:pt>
                <c:pt idx="33">
                  <c:v>212501.25960368724</c:v>
                </c:pt>
                <c:pt idx="34">
                  <c:v>203791.74353726898</c:v>
                </c:pt>
                <c:pt idx="35">
                  <c:v>195088.59894362092</c:v>
                </c:pt>
                <c:pt idx="36">
                  <c:v>186388.32372970364</c:v>
                </c:pt>
                <c:pt idx="37">
                  <c:v>177721.04698109109</c:v>
                </c:pt>
                <c:pt idx="38">
                  <c:v>169086.86383459935</c:v>
                </c:pt>
                <c:pt idx="39">
                  <c:v>160482.63048199742</c:v>
                </c:pt>
                <c:pt idx="40">
                  <c:v>151892.24292353968</c:v>
                </c:pt>
                <c:pt idx="41">
                  <c:v>143355.19551367511</c:v>
                </c:pt>
                <c:pt idx="42">
                  <c:v>134894.13040382764</c:v>
                </c:pt>
                <c:pt idx="43">
                  <c:v>126530.70219040656</c:v>
                </c:pt>
                <c:pt idx="44">
                  <c:v>118290.20037820445</c:v>
                </c:pt>
                <c:pt idx="45">
                  <c:v>110171.94258831369</c:v>
                </c:pt>
                <c:pt idx="46">
                  <c:v>102218.90659552216</c:v>
                </c:pt>
                <c:pt idx="47">
                  <c:v>94453.912421668225</c:v>
                </c:pt>
                <c:pt idx="48">
                  <c:v>86909.637439741899</c:v>
                </c:pt>
                <c:pt idx="49">
                  <c:v>79583.599592688057</c:v>
                </c:pt>
                <c:pt idx="50">
                  <c:v>72505.615710875165</c:v>
                </c:pt>
                <c:pt idx="51">
                  <c:v>65694.241373067372</c:v>
                </c:pt>
                <c:pt idx="52">
                  <c:v>59183.124109757468</c:v>
                </c:pt>
              </c:numCache>
            </c:numRef>
          </c:val>
          <c:extLst xmlns:c16r2="http://schemas.microsoft.com/office/drawing/2015/06/chart">
            <c:ext xmlns:c16="http://schemas.microsoft.com/office/drawing/2014/chart" uri="{C3380CC4-5D6E-409C-BE32-E72D297353CC}">
              <c16:uniqueId val="{0000004C-CCE0-4AF5-8AE7-4DDD69B247EF}"/>
            </c:ext>
          </c:extLst>
        </c:ser>
        <c:dLbls>
          <c:showLegendKey val="0"/>
          <c:showVal val="0"/>
          <c:showCatName val="0"/>
          <c:showSerName val="0"/>
          <c:showPercent val="0"/>
          <c:showBubbleSize val="0"/>
        </c:dLbls>
        <c:gapWidth val="0"/>
        <c:overlap val="100"/>
        <c:axId val="514313104"/>
        <c:axId val="514313888"/>
        <c:extLst xmlns:c16r2="http://schemas.microsoft.com/office/drawing/2015/06/chart">
          <c:ext xmlns:c15="http://schemas.microsoft.com/office/drawing/2012/chart" uri="{02D57815-91ED-43cb-92C2-25804820EDAC}">
            <c15:filteredBarSeries>
              <c15:ser>
                <c:idx val="2"/>
                <c:order val="2"/>
                <c:tx>
                  <c:strRef>
                    <c:extLst xmlns:c16r2="http://schemas.microsoft.com/office/drawing/2015/06/chart">
                      <c:ext uri="{02D57815-91ED-43cb-92C2-25804820EDAC}">
                        <c15:formulaRef>
                          <c15:sqref>総括表!$B$439</c15:sqref>
                        </c15:formulaRef>
                      </c:ext>
                    </c:extLst>
                    <c:strCache>
                      <c:ptCount val="1"/>
                      <c:pt idx="0">
                        <c:v>昭和生まれ</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3-CCE0-4AF5-8AE7-4DDD69B247EF}"/>
                    </c:ext>
                  </c:extLst>
                </c:dPt>
                <c:dPt>
                  <c:idx val="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5-CCE0-4AF5-8AE7-4DDD69B247EF}"/>
                    </c:ext>
                  </c:extLst>
                </c:dPt>
                <c:dPt>
                  <c:idx val="1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7-CCE0-4AF5-8AE7-4DDD69B247EF}"/>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CCE0-4AF5-8AE7-4DDD69B247EF}"/>
                      </c:ext>
                      <c:ex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CCE0-4AF5-8AE7-4DDD69B247EF}"/>
                      </c:ext>
                      <c:ext uri="{CE6537A1-D6FC-4f65-9D91-7224C49458BB}"/>
                    </c:extLst>
                  </c:dLbl>
                  <c:dLbl>
                    <c:idx val="6"/>
                    <c:layout>
                      <c:manualLayout>
                        <c:x val="0"/>
                        <c:y val="7.7083333333333337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8-CCE0-4AF5-8AE7-4DDD69B247EF}"/>
                      </c:ext>
                      <c:ex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CCE0-4AF5-8AE7-4DDD69B247EF}"/>
                      </c:ext>
                      <c:ex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総括表!$C$439:$BC$439</c15:sqref>
                        </c15:formulaRef>
                      </c:ext>
                    </c:extLst>
                    <c:numCache>
                      <c:formatCode>General</c:formatCode>
                      <c:ptCount val="53"/>
                    </c:numCache>
                  </c:numRef>
                </c:val>
                <c:extLst xmlns:c16r2="http://schemas.microsoft.com/office/drawing/2015/06/chart">
                  <c:ext xmlns:c16="http://schemas.microsoft.com/office/drawing/2014/chart" uri="{C3380CC4-5D6E-409C-BE32-E72D297353CC}">
                    <c16:uniqueId val="{00000039-CCE0-4AF5-8AE7-4DDD69B247EF}"/>
                  </c:ext>
                </c:extLst>
              </c15:ser>
            </c15:filteredBarSeries>
            <c15:filteredBa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総括表!$B$441</c15:sqref>
                        </c15:formulaRef>
                      </c:ext>
                    </c:extLst>
                    <c:strCache>
                      <c:ptCount val="1"/>
                      <c:pt idx="0">
                        <c:v>明治・大正生まれ</c:v>
                      </c:pt>
                    </c:strCache>
                  </c:strRef>
                </c:tx>
                <c:spPr>
                  <a:solidFill>
                    <a:schemeClr val="accent5"/>
                  </a:solidFill>
                  <a:ln w="28575">
                    <a:noFill/>
                  </a:ln>
                  <a:effectLst/>
                </c:spPr>
                <c:invertIfNegative val="0"/>
                <c:dPt>
                  <c:idx val="0"/>
                  <c:invertIfNegative val="0"/>
                  <c:bubble3D val="0"/>
                  <c:spPr>
                    <a:solidFill>
                      <a:schemeClr val="accent5"/>
                    </a:solidFill>
                    <a:ln w="28575">
                      <a:solidFill>
                        <a:schemeClr val="tx2">
                          <a:lumMod val="75000"/>
                        </a:schemeClr>
                      </a:solidFill>
                    </a:ln>
                    <a:effectLst/>
                  </c:spPr>
                  <c:extLst xmlns:c16r2="http://schemas.microsoft.com/office/drawing/2015/06/chart" xmlns:c15="http://schemas.microsoft.com/office/drawing/2012/chart">
                    <c:ext xmlns:c16="http://schemas.microsoft.com/office/drawing/2014/chart" uri="{C3380CC4-5D6E-409C-BE32-E72D297353CC}">
                      <c16:uniqueId val="{0000004E-CCE0-4AF5-8AE7-4DDD69B247EF}"/>
                    </c:ext>
                  </c:extLst>
                </c:dPt>
                <c:dPt>
                  <c:idx val="5"/>
                  <c:invertIfNegative val="0"/>
                  <c:bubble3D val="0"/>
                  <c:spPr>
                    <a:solidFill>
                      <a:schemeClr val="accent5"/>
                    </a:solidFill>
                    <a:ln w="28575">
                      <a:solidFill>
                        <a:schemeClr val="tx2">
                          <a:lumMod val="75000"/>
                        </a:schemeClr>
                      </a:solidFill>
                    </a:ln>
                    <a:effectLst/>
                  </c:spPr>
                  <c:extLst xmlns:c16r2="http://schemas.microsoft.com/office/drawing/2015/06/chart" xmlns:c15="http://schemas.microsoft.com/office/drawing/2012/chart">
                    <c:ext xmlns:c16="http://schemas.microsoft.com/office/drawing/2014/chart" uri="{C3380CC4-5D6E-409C-BE32-E72D297353CC}">
                      <c16:uniqueId val="{00000050-CCE0-4AF5-8AE7-4DDD69B247EF}"/>
                    </c:ext>
                  </c:extLst>
                </c:dPt>
                <c:dPt>
                  <c:idx val="10"/>
                  <c:invertIfNegative val="0"/>
                  <c:bubble3D val="0"/>
                  <c:spPr>
                    <a:solidFill>
                      <a:schemeClr val="accent5"/>
                    </a:solidFill>
                    <a:ln w="28575">
                      <a:solidFill>
                        <a:schemeClr val="tx2">
                          <a:lumMod val="75000"/>
                        </a:schemeClr>
                      </a:solidFill>
                    </a:ln>
                    <a:effectLst/>
                  </c:spPr>
                  <c:extLst xmlns:c16r2="http://schemas.microsoft.com/office/drawing/2015/06/chart" xmlns:c15="http://schemas.microsoft.com/office/drawing/2012/chart">
                    <c:ext xmlns:c16="http://schemas.microsoft.com/office/drawing/2014/chart" uri="{C3380CC4-5D6E-409C-BE32-E72D297353CC}">
                      <c16:uniqueId val="{00000052-CCE0-4AF5-8AE7-4DDD69B247EF}"/>
                    </c:ext>
                  </c:extLst>
                </c:dPt>
                <c:dLbls>
                  <c:dLbl>
                    <c:idx val="0"/>
                    <c:layout>
                      <c:manualLayout>
                        <c:x val="0"/>
                        <c:y val="-2.2916666666666703E-2"/>
                      </c:manualLayout>
                    </c:layout>
                    <c:showLegendKey val="0"/>
                    <c:showVal val="1"/>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4E-CCE0-4AF5-8AE7-4DDD69B247EF}"/>
                      </c:ext>
                      <c:ext xmlns:c15="http://schemas.microsoft.com/office/drawing/2012/chart" uri="{CE6537A1-D6FC-4f65-9D91-7224C49458BB}"/>
                    </c:extLst>
                  </c:dLbl>
                  <c:dLbl>
                    <c:idx val="5"/>
                    <c:layout>
                      <c:manualLayout>
                        <c:x val="0"/>
                        <c:y val="-2.5000000000000001E-2"/>
                      </c:manualLayout>
                    </c:layout>
                    <c:showLegendKey val="0"/>
                    <c:showVal val="1"/>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50-CCE0-4AF5-8AE7-4DDD69B247EF}"/>
                      </c:ext>
                      <c:ext xmlns:c15="http://schemas.microsoft.com/office/drawing/2012/chart" uri="{CE6537A1-D6FC-4f65-9D91-7224C49458BB}"/>
                    </c:extLst>
                  </c:dLbl>
                  <c:dLbl>
                    <c:idx val="6"/>
                    <c:layout>
                      <c:manualLayout>
                        <c:x val="5.4794520547944954E-3"/>
                        <c:y val="5.4166666666666669E-2"/>
                      </c:manualLayout>
                    </c:layout>
                    <c:showLegendKey val="0"/>
                    <c:showVal val="1"/>
                    <c:showCatName val="1"/>
                    <c:showSerName val="1"/>
                    <c:showPercent val="0"/>
                    <c:showBubbleSize val="0"/>
                    <c:separator>
</c:separator>
                    <c:extLst xmlns:c16r2="http://schemas.microsoft.com/office/drawing/2015/06/chart" xmlns:c15="http://schemas.microsoft.com/office/drawing/2012/chart">
                      <c:ext xmlns:c16="http://schemas.microsoft.com/office/drawing/2014/chart" uri="{C3380CC4-5D6E-409C-BE32-E72D297353CC}">
                        <c16:uniqueId val="{00000053-CCE0-4AF5-8AE7-4DDD69B247EF}"/>
                      </c:ext>
                      <c:ext xmlns:c15="http://schemas.microsoft.com/office/drawing/2012/chart" uri="{CE6537A1-D6FC-4f65-9D91-7224C49458BB}"/>
                    </c:extLst>
                  </c:dLbl>
                  <c:dLbl>
                    <c:idx val="10"/>
                    <c:layout>
                      <c:manualLayout>
                        <c:x val="-2.511386513362848E-17"/>
                        <c:y val="-2.2916666666666703E-2"/>
                      </c:manualLayout>
                    </c:layout>
                    <c:dLblPos val="ctr"/>
                    <c:showLegendKey val="0"/>
                    <c:showVal val="1"/>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52-CCE0-4AF5-8AE7-4DDD69B247EF}"/>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総括表!$C$441:$BF$441</c15:sqref>
                        </c15:formulaRef>
                      </c:ext>
                    </c:extLst>
                    <c:numCache>
                      <c:formatCode>General</c:formatCode>
                      <c:ptCount val="56"/>
                      <c:pt idx="53">
                        <c:v>0</c:v>
                      </c:pt>
                      <c:pt idx="54">
                        <c:v>0</c:v>
                      </c:pt>
                      <c:pt idx="55">
                        <c:v>0</c:v>
                      </c:pt>
                    </c:numCache>
                  </c:numRef>
                </c:val>
                <c:extLst xmlns:c16r2="http://schemas.microsoft.com/office/drawing/2015/06/chart" xmlns:c15="http://schemas.microsoft.com/office/drawing/2012/chart">
                  <c:ext xmlns:c16="http://schemas.microsoft.com/office/drawing/2014/chart" uri="{C3380CC4-5D6E-409C-BE32-E72D297353CC}">
                    <c16:uniqueId val="{00000054-CCE0-4AF5-8AE7-4DDD69B247EF}"/>
                  </c:ext>
                </c:extLst>
              </c15:ser>
            </c15:filteredBarSeries>
          </c:ext>
        </c:extLst>
      </c:barChart>
      <c:lineChart>
        <c:grouping val="standard"/>
        <c:varyColors val="0"/>
        <c:ser>
          <c:idx val="5"/>
          <c:order val="5"/>
          <c:tx>
            <c:strRef>
              <c:f>総括表!$B$442</c:f>
              <c:strCache>
                <c:ptCount val="1"/>
                <c:pt idx="0">
                  <c:v>総人口</c:v>
                </c:pt>
              </c:strCache>
            </c:strRef>
          </c:tx>
          <c:spPr>
            <a:ln w="28575" cap="rnd">
              <a:noFill/>
              <a:round/>
            </a:ln>
            <a:effectLst/>
          </c:spPr>
          <c:marker>
            <c:symbol val="none"/>
          </c:marker>
          <c:dLbls>
            <c:dLbl>
              <c:idx val="0"/>
              <c:layout>
                <c:manualLayout>
                  <c:x val="-4.8133642541257682E-2"/>
                  <c:y val="-5.86822506561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5-CCE0-4AF5-8AE7-4DDD69B247EF}"/>
                </c:ext>
                <c:ext xmlns:c15="http://schemas.microsoft.com/office/drawing/2012/chart" uri="{CE6537A1-D6FC-4f65-9D91-7224C49458BB}"/>
              </c:extLst>
            </c:dLbl>
            <c:dLbl>
              <c:idx val="5"/>
              <c:layout>
                <c:manualLayout>
                  <c:x val="-4.8133642541257682E-2"/>
                  <c:y val="-5.86822506561679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6-CCE0-4AF5-8AE7-4DDD69B247EF}"/>
                </c:ext>
                <c:ext xmlns:c15="http://schemas.microsoft.com/office/drawing/2012/chart" uri="{CE6537A1-D6FC-4f65-9D91-7224C49458BB}"/>
              </c:extLst>
            </c:dLbl>
            <c:dLbl>
              <c:idx val="10"/>
              <c:layout>
                <c:manualLayout>
                  <c:x val="-4.6763779527559078E-2"/>
                  <c:y val="-5.86822506561679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7-CCE0-4AF5-8AE7-4DDD69B247EF}"/>
                </c:ext>
                <c:ext xmlns:c15="http://schemas.microsoft.com/office/drawing/2012/chart" uri="{CE6537A1-D6FC-4f65-9D91-7224C49458BB}"/>
              </c:extLst>
            </c:dLbl>
            <c:dLbl>
              <c:idx val="15"/>
              <c:layout>
                <c:manualLayout>
                  <c:x val="-4.6763779527559057E-2"/>
                  <c:y val="-5.45155839895013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8-CCE0-4AF5-8AE7-4DDD69B247EF}"/>
                </c:ext>
                <c:ext xmlns:c15="http://schemas.microsoft.com/office/drawing/2012/chart" uri="{CE6537A1-D6FC-4f65-9D91-7224C49458BB}"/>
              </c:extLst>
            </c:dLbl>
            <c:dLbl>
              <c:idx val="20"/>
              <c:layout>
                <c:manualLayout>
                  <c:x val="-4.6763779527559057E-2"/>
                  <c:y val="-5.86822506561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9-CCE0-4AF5-8AE7-4DDD69B247EF}"/>
                </c:ext>
                <c:ext xmlns:c15="http://schemas.microsoft.com/office/drawing/2012/chart" uri="{CE6537A1-D6FC-4f65-9D91-7224C49458BB}"/>
              </c:extLst>
            </c:dLbl>
            <c:dLbl>
              <c:idx val="25"/>
              <c:layout>
                <c:manualLayout>
                  <c:x val="-4.6763779527559057E-2"/>
                  <c:y val="-5.45155839895013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A-CCE0-4AF5-8AE7-4DDD69B247EF}"/>
                </c:ext>
                <c:ext xmlns:c15="http://schemas.microsoft.com/office/drawing/2012/chart" uri="{CE6537A1-D6FC-4f65-9D91-7224C49458BB}"/>
              </c:extLst>
            </c:dLbl>
            <c:dLbl>
              <c:idx val="30"/>
              <c:layout>
                <c:manualLayout>
                  <c:x val="-4.6763779527559057E-2"/>
                  <c:y val="-5.24322506561679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B-CCE0-4AF5-8AE7-4DDD69B247EF}"/>
                </c:ext>
                <c:ext xmlns:c15="http://schemas.microsoft.com/office/drawing/2012/chart" uri="{CE6537A1-D6FC-4f65-9D91-7224C49458BB}"/>
              </c:extLst>
            </c:dLbl>
            <c:dLbl>
              <c:idx val="35"/>
              <c:layout>
                <c:manualLayout>
                  <c:x val="-4.6763779527559057E-2"/>
                  <c:y val="-5.45155839895013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C-CCE0-4AF5-8AE7-4DDD69B247EF}"/>
                </c:ext>
                <c:ext xmlns:c15="http://schemas.microsoft.com/office/drawing/2012/chart" uri="{CE6537A1-D6FC-4f65-9D91-7224C49458BB}"/>
              </c:extLst>
            </c:dLbl>
            <c:dLbl>
              <c:idx val="40"/>
              <c:layout>
                <c:manualLayout>
                  <c:x val="-4.6763779527559154E-2"/>
                  <c:y val="-5.86822506561679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D-CCE0-4AF5-8AE7-4DDD69B247EF}"/>
                </c:ext>
                <c:ext xmlns:c15="http://schemas.microsoft.com/office/drawing/2012/chart" uri="{CE6537A1-D6FC-4f65-9D91-7224C49458BB}"/>
              </c:extLst>
            </c:dLbl>
            <c:dLbl>
              <c:idx val="45"/>
              <c:layout>
                <c:manualLayout>
                  <c:x val="-4.6763779527559057E-2"/>
                  <c:y val="-5.24322506561680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E-CCE0-4AF5-8AE7-4DDD69B247EF}"/>
                </c:ext>
                <c:ext xmlns:c15="http://schemas.microsoft.com/office/drawing/2012/chart" uri="{CE6537A1-D6FC-4f65-9D91-7224C49458BB}"/>
              </c:extLst>
            </c:dLbl>
            <c:dLbl>
              <c:idx val="50"/>
              <c:layout>
                <c:manualLayout>
                  <c:x val="-4.6763779527559154E-2"/>
                  <c:y val="-5.24322506561680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F-CCE0-4AF5-8AE7-4DDD69B247EF}"/>
                </c:ext>
                <c:ext xmlns:c15="http://schemas.microsoft.com/office/drawing/2012/chart" uri="{CE6537A1-D6FC-4f65-9D91-7224C49458BB}"/>
              </c:extLst>
            </c:dLbl>
            <c:dLbl>
              <c:idx val="55"/>
              <c:layout>
                <c:manualLayout>
                  <c:x val="0"/>
                  <c:y val="-5.45155839895012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0-CCE0-4AF5-8AE7-4DDD69B247EF}"/>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総括表!$C$442:$BF$442</c:f>
              <c:numCache>
                <c:formatCode>#,##0_ ;[Red]\-#,##0\ </c:formatCode>
                <c:ptCount val="56"/>
                <c:pt idx="0">
                  <c:v>723341.00000000012</c:v>
                </c:pt>
                <c:pt idx="1">
                  <c:v>729533.99999999988</c:v>
                </c:pt>
                <c:pt idx="2">
                  <c:v>734493.00000000012</c:v>
                </c:pt>
                <c:pt idx="3">
                  <c:v>733672.00000000012</c:v>
                </c:pt>
                <c:pt idx="4">
                  <c:v>728702.99999999988</c:v>
                </c:pt>
                <c:pt idx="5">
                  <c:v>728425</c:v>
                </c:pt>
                <c:pt idx="6">
                  <c:v>733634.00000000012</c:v>
                </c:pt>
                <c:pt idx="7">
                  <c:v>733666.51325624029</c:v>
                </c:pt>
                <c:pt idx="8">
                  <c:v>733998.70142182498</c:v>
                </c:pt>
                <c:pt idx="9">
                  <c:v>734190.13598644722</c:v>
                </c:pt>
                <c:pt idx="10">
                  <c:v>734225.15891440539</c:v>
                </c:pt>
                <c:pt idx="11">
                  <c:v>734095.10597245651</c:v>
                </c:pt>
                <c:pt idx="12">
                  <c:v>733915.72860612301</c:v>
                </c:pt>
                <c:pt idx="13">
                  <c:v>734050.53781874152</c:v>
                </c:pt>
                <c:pt idx="14">
                  <c:v>734153.04768530605</c:v>
                </c:pt>
                <c:pt idx="15">
                  <c:v>734234.71192383266</c:v>
                </c:pt>
                <c:pt idx="16">
                  <c:v>734250.22826235811</c:v>
                </c:pt>
                <c:pt idx="17">
                  <c:v>734277.35889035766</c:v>
                </c:pt>
                <c:pt idx="18">
                  <c:v>734591.96284681291</c:v>
                </c:pt>
                <c:pt idx="19">
                  <c:v>734874.1097719773</c:v>
                </c:pt>
                <c:pt idx="20">
                  <c:v>735121.22040802077</c:v>
                </c:pt>
                <c:pt idx="21">
                  <c:v>735305.09793985635</c:v>
                </c:pt>
                <c:pt idx="22">
                  <c:v>735392.90589742467</c:v>
                </c:pt>
                <c:pt idx="23">
                  <c:v>735692.30529599055</c:v>
                </c:pt>
                <c:pt idx="24">
                  <c:v>735815.00991753477</c:v>
                </c:pt>
                <c:pt idx="25">
                  <c:v>735548.94031750225</c:v>
                </c:pt>
                <c:pt idx="26">
                  <c:v>735136.03409516963</c:v>
                </c:pt>
                <c:pt idx="27">
                  <c:v>734482.56637198315</c:v>
                </c:pt>
                <c:pt idx="28">
                  <c:v>733891.5622180783</c:v>
                </c:pt>
                <c:pt idx="29">
                  <c:v>733192.49476820487</c:v>
                </c:pt>
                <c:pt idx="30">
                  <c:v>732700.87163555645</c:v>
                </c:pt>
                <c:pt idx="31">
                  <c:v>732237.40623258974</c:v>
                </c:pt>
                <c:pt idx="32">
                  <c:v>731786.11866813153</c:v>
                </c:pt>
                <c:pt idx="33">
                  <c:v>731320.1031157024</c:v>
                </c:pt>
                <c:pt idx="34">
                  <c:v>730812.17560645402</c:v>
                </c:pt>
                <c:pt idx="35">
                  <c:v>730254.25156241423</c:v>
                </c:pt>
                <c:pt idx="36">
                  <c:v>729617.00253611919</c:v>
                </c:pt>
                <c:pt idx="37">
                  <c:v>728890.10635858099</c:v>
                </c:pt>
                <c:pt idx="38">
                  <c:v>728067.0487778578</c:v>
                </c:pt>
                <c:pt idx="39">
                  <c:v>727148.06491729361</c:v>
                </c:pt>
                <c:pt idx="40">
                  <c:v>726125.9874251039</c:v>
                </c:pt>
                <c:pt idx="41">
                  <c:v>725019.83526363969</c:v>
                </c:pt>
                <c:pt idx="42">
                  <c:v>723841.36623821897</c:v>
                </c:pt>
                <c:pt idx="43">
                  <c:v>722597.14829275967</c:v>
                </c:pt>
                <c:pt idx="44">
                  <c:v>721323.87881720101</c:v>
                </c:pt>
                <c:pt idx="45">
                  <c:v>720005.42674622289</c:v>
                </c:pt>
                <c:pt idx="46">
                  <c:v>718664.33649980789</c:v>
                </c:pt>
                <c:pt idx="47">
                  <c:v>717302.94903953536</c:v>
                </c:pt>
                <c:pt idx="48">
                  <c:v>715934.58107837127</c:v>
                </c:pt>
                <c:pt idx="49">
                  <c:v>714568.04482434259</c:v>
                </c:pt>
                <c:pt idx="50">
                  <c:v>713214.26818024297</c:v>
                </c:pt>
                <c:pt idx="51">
                  <c:v>711875.56137397862</c:v>
                </c:pt>
                <c:pt idx="52">
                  <c:v>710571.83508799796</c:v>
                </c:pt>
                <c:pt idx="53" formatCode="General">
                  <c:v>0</c:v>
                </c:pt>
                <c:pt idx="54" formatCode="General">
                  <c:v>0</c:v>
                </c:pt>
                <c:pt idx="55" formatCode="General">
                  <c:v>0</c:v>
                </c:pt>
              </c:numCache>
            </c:numRef>
          </c:val>
          <c:smooth val="0"/>
          <c:extLst xmlns:c16r2="http://schemas.microsoft.com/office/drawing/2015/06/chart">
            <c:ext xmlns:c16="http://schemas.microsoft.com/office/drawing/2014/chart" uri="{C3380CC4-5D6E-409C-BE32-E72D297353CC}">
              <c16:uniqueId val="{00000061-CCE0-4AF5-8AE7-4DDD69B247EF}"/>
            </c:ext>
          </c:extLst>
        </c:ser>
        <c:dLbls>
          <c:showLegendKey val="0"/>
          <c:showVal val="0"/>
          <c:showCatName val="0"/>
          <c:showSerName val="0"/>
          <c:showPercent val="0"/>
          <c:showBubbleSize val="0"/>
        </c:dLbls>
        <c:marker val="1"/>
        <c:smooth val="0"/>
        <c:axId val="514313104"/>
        <c:axId val="514313888"/>
      </c:lineChart>
      <c:catAx>
        <c:axId val="514313104"/>
        <c:scaling>
          <c:orientation val="minMax"/>
        </c:scaling>
        <c:delete val="0"/>
        <c:axPos val="b"/>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52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3888"/>
        <c:crosses val="autoZero"/>
        <c:auto val="1"/>
        <c:lblAlgn val="ctr"/>
        <c:lblOffset val="100"/>
        <c:tickLblSkip val="5"/>
        <c:noMultiLvlLbl val="0"/>
      </c:catAx>
      <c:valAx>
        <c:axId val="514313888"/>
        <c:scaling>
          <c:orientation val="minMax"/>
          <c:max val="800000"/>
        </c:scaling>
        <c:delete val="1"/>
        <c:axPos val="l"/>
        <c:numFmt formatCode="General" sourceLinked="1"/>
        <c:majorTickMark val="none"/>
        <c:minorTickMark val="none"/>
        <c:tickLblPos val="nextTo"/>
        <c:crossAx val="514313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総括表!$A$391</c:f>
          <c:strCache>
            <c:ptCount val="1"/>
            <c:pt idx="0">
              <c:v>総人口（世代別）_構成比_区全域（基本推計）</c:v>
            </c:pt>
          </c:strCache>
        </c:strRef>
      </c:tx>
      <c:layout>
        <c:manualLayout>
          <c:xMode val="edge"/>
          <c:yMode val="edge"/>
          <c:x val="7.5238917053176571E-3"/>
          <c:y val="1.04166666666666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7742422608132891E-2"/>
          <c:y val="0.16337499999999999"/>
          <c:w val="0.93672009491964214"/>
          <c:h val="0.73030085301837266"/>
        </c:manualLayout>
      </c:layout>
      <c:barChart>
        <c:barDir val="col"/>
        <c:grouping val="stacked"/>
        <c:varyColors val="0"/>
        <c:ser>
          <c:idx val="0"/>
          <c:order val="0"/>
          <c:tx>
            <c:strRef>
              <c:f>総括表!$B$446</c:f>
              <c:strCache>
                <c:ptCount val="1"/>
                <c:pt idx="0">
                  <c:v>令和生まれ</c:v>
                </c:pt>
              </c:strCache>
            </c:strRef>
          </c:tx>
          <c:spPr>
            <a:solidFill>
              <a:schemeClr val="accent1"/>
            </a:solidFill>
            <a:ln w="28575">
              <a:noFill/>
            </a:ln>
            <a:effectLst/>
          </c:spPr>
          <c:invertIfNegative val="0"/>
          <c:dPt>
            <c:idx val="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1-0A05-4EEE-BC63-007904043539}"/>
              </c:ext>
            </c:extLst>
          </c:dPt>
          <c:dPt>
            <c:idx val="1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3-0A05-4EEE-BC63-007904043539}"/>
              </c:ext>
            </c:extLst>
          </c:dPt>
          <c:dPt>
            <c:idx val="1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5-0A05-4EEE-BC63-007904043539}"/>
              </c:ext>
            </c:extLst>
          </c:dPt>
          <c:dPt>
            <c:idx val="2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7-0A05-4EEE-BC63-007904043539}"/>
              </c:ext>
            </c:extLst>
          </c:dPt>
          <c:dPt>
            <c:idx val="2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9-0A05-4EEE-BC63-007904043539}"/>
              </c:ext>
            </c:extLst>
          </c:dPt>
          <c:dPt>
            <c:idx val="3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B-0A05-4EEE-BC63-007904043539}"/>
              </c:ext>
            </c:extLst>
          </c:dPt>
          <c:dPt>
            <c:idx val="3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D-0A05-4EEE-BC63-007904043539}"/>
              </c:ext>
            </c:extLst>
          </c:dPt>
          <c:dPt>
            <c:idx val="4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0F-0A05-4EEE-BC63-007904043539}"/>
              </c:ext>
            </c:extLst>
          </c:dPt>
          <c:dPt>
            <c:idx val="4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11-0A05-4EEE-BC63-007904043539}"/>
              </c:ext>
            </c:extLst>
          </c:dPt>
          <c:dPt>
            <c:idx val="50"/>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13-0A05-4EEE-BC63-007904043539}"/>
              </c:ext>
            </c:extLst>
          </c:dPt>
          <c:dPt>
            <c:idx val="55"/>
            <c:invertIfNegative val="0"/>
            <c:bubble3D val="0"/>
            <c:spPr>
              <a:solidFill>
                <a:schemeClr val="accent1"/>
              </a:solidFill>
              <a:ln w="28575">
                <a:solidFill>
                  <a:srgbClr val="002060"/>
                </a:solidFill>
              </a:ln>
              <a:effectLst/>
            </c:spPr>
            <c:extLst xmlns:c16r2="http://schemas.microsoft.com/office/drawing/2015/06/chart">
              <c:ext xmlns:c16="http://schemas.microsoft.com/office/drawing/2014/chart" uri="{C3380CC4-5D6E-409C-BE32-E72D297353CC}">
                <c16:uniqueId val="{00000015-0A05-4EEE-BC63-007904043539}"/>
              </c:ext>
            </c:extLst>
          </c:dPt>
          <c:dLbls>
            <c:dLbl>
              <c:idx val="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A05-4EEE-BC63-007904043539}"/>
                </c:ext>
                <c:ext xmlns:c15="http://schemas.microsoft.com/office/drawing/2012/chart" uri="{CE6537A1-D6FC-4f65-9D91-7224C49458BB}"/>
              </c:extLst>
            </c:dLbl>
            <c:dLbl>
              <c:idx val="6"/>
              <c:layout>
                <c:manualLayout>
                  <c:x val="4.1095890410958881E-2"/>
                  <c:y val="-5.2083333333333336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extLst xmlns:c16r2="http://schemas.microsoft.com/office/drawing/2015/06/chart">
                <c:ext xmlns:c16="http://schemas.microsoft.com/office/drawing/2014/chart" uri="{C3380CC4-5D6E-409C-BE32-E72D297353CC}">
                  <c16:uniqueId val="{00000016-0A05-4EEE-BC63-007904043539}"/>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A05-4EEE-BC63-007904043539}"/>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A05-4EEE-BC63-007904043539}"/>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A05-4EEE-BC63-007904043539}"/>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A05-4EEE-BC63-007904043539}"/>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A05-4EEE-BC63-007904043539}"/>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A05-4EEE-BC63-007904043539}"/>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A05-4EEE-BC63-007904043539}"/>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A05-4EEE-BC63-007904043539}"/>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A05-4EEE-BC63-007904043539}"/>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A05-4EEE-BC63-007904043539}"/>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総括表!$C$446:$BF$446</c:f>
              <c:numCache>
                <c:formatCode>General</c:formatCode>
                <c:ptCount val="56"/>
                <c:pt idx="0">
                  <c:v>0</c:v>
                </c:pt>
                <c:pt idx="1">
                  <c:v>0</c:v>
                </c:pt>
                <c:pt idx="2">
                  <c:v>7.1545950744254872E-3</c:v>
                </c:pt>
                <c:pt idx="3">
                  <c:v>1.4303394432389403E-2</c:v>
                </c:pt>
                <c:pt idx="4">
                  <c:v>2.0670972947826483E-2</c:v>
                </c:pt>
                <c:pt idx="5">
                  <c:v>2.6520232007413255E-2</c:v>
                </c:pt>
                <c:pt idx="6">
                  <c:v>3.1846942753471073E-2</c:v>
                </c:pt>
                <c:pt idx="7">
                  <c:v>3.8258148719252844E-2</c:v>
                </c:pt>
                <c:pt idx="8">
                  <c:v>4.4572055771610442E-2</c:v>
                </c:pt>
                <c:pt idx="9">
                  <c:v>5.0779505008983469E-2</c:v>
                </c:pt>
                <c:pt idx="10">
                  <c:v>5.6954537140093853E-2</c:v>
                </c:pt>
                <c:pt idx="11">
                  <c:v>6.312490070084377E-2</c:v>
                </c:pt>
                <c:pt idx="12">
                  <c:v>6.9308044972252833E-2</c:v>
                </c:pt>
                <c:pt idx="13">
                  <c:v>7.5479641694082583E-2</c:v>
                </c:pt>
                <c:pt idx="14">
                  <c:v>8.166113360945855E-2</c:v>
                </c:pt>
                <c:pt idx="15">
                  <c:v>8.7855995120354705E-2</c:v>
                </c:pt>
                <c:pt idx="16">
                  <c:v>9.4073830674892042E-2</c:v>
                </c:pt>
                <c:pt idx="17">
                  <c:v>0.10030604835361952</c:v>
                </c:pt>
                <c:pt idx="18">
                  <c:v>0.10654202039793746</c:v>
                </c:pt>
                <c:pt idx="19">
                  <c:v>0.11279370588180646</c:v>
                </c:pt>
                <c:pt idx="20">
                  <c:v>0.11922928789651094</c:v>
                </c:pt>
                <c:pt idx="21">
                  <c:v>0.12627175511512401</c:v>
                </c:pt>
                <c:pt idx="22">
                  <c:v>0.1338085141801128</c:v>
                </c:pt>
                <c:pt idx="23">
                  <c:v>0.14217716802770056</c:v>
                </c:pt>
                <c:pt idx="24">
                  <c:v>0.15161878212597546</c:v>
                </c:pt>
                <c:pt idx="25">
                  <c:v>0.16405403525519843</c:v>
                </c:pt>
                <c:pt idx="26">
                  <c:v>0.1776575469991522</c:v>
                </c:pt>
                <c:pt idx="27">
                  <c:v>0.19195667911881897</c:v>
                </c:pt>
                <c:pt idx="28">
                  <c:v>0.20658323495939535</c:v>
                </c:pt>
                <c:pt idx="29">
                  <c:v>0.22129624196161587</c:v>
                </c:pt>
                <c:pt idx="30">
                  <c:v>0.23627541421501422</c:v>
                </c:pt>
                <c:pt idx="31">
                  <c:v>0.25120140980251993</c:v>
                </c:pt>
                <c:pt idx="32">
                  <c:v>0.26598932992936364</c:v>
                </c:pt>
                <c:pt idx="33">
                  <c:v>0.28055836896128333</c:v>
                </c:pt>
                <c:pt idx="34">
                  <c:v>0.2949861795449612</c:v>
                </c:pt>
                <c:pt idx="35">
                  <c:v>0.30930609251939395</c:v>
                </c:pt>
                <c:pt idx="36">
                  <c:v>0.32350695116954148</c:v>
                </c:pt>
                <c:pt idx="37">
                  <c:v>0.33759071362306953</c:v>
                </c:pt>
                <c:pt idx="38">
                  <c:v>0.35154180077609415</c:v>
                </c:pt>
                <c:pt idx="39">
                  <c:v>0.36541857693702612</c:v>
                </c:pt>
                <c:pt idx="40">
                  <c:v>0.37926441692802593</c:v>
                </c:pt>
                <c:pt idx="41">
                  <c:v>0.3930586114129852</c:v>
                </c:pt>
                <c:pt idx="42">
                  <c:v>0.40683851585308106</c:v>
                </c:pt>
                <c:pt idx="43">
                  <c:v>0.42061363603603164</c:v>
                </c:pt>
                <c:pt idx="44">
                  <c:v>0.43437594435333388</c:v>
                </c:pt>
                <c:pt idx="45">
                  <c:v>0.4481766411146591</c:v>
                </c:pt>
                <c:pt idx="46">
                  <c:v>0.4619851531469012</c:v>
                </c:pt>
                <c:pt idx="47">
                  <c:v>0.47578623654346014</c:v>
                </c:pt>
                <c:pt idx="48">
                  <c:v>0.48957763666775383</c:v>
                </c:pt>
                <c:pt idx="49">
                  <c:v>0.50334563669901178</c:v>
                </c:pt>
                <c:pt idx="50">
                  <c:v>0.51707959332574438</c:v>
                </c:pt>
                <c:pt idx="51">
                  <c:v>0.53075376091115989</c:v>
                </c:pt>
                <c:pt idx="52">
                  <c:v>0.54437671408913224</c:v>
                </c:pt>
                <c:pt idx="53">
                  <c:v>0</c:v>
                </c:pt>
                <c:pt idx="54">
                  <c:v>0</c:v>
                </c:pt>
                <c:pt idx="55">
                  <c:v>0</c:v>
                </c:pt>
              </c:numCache>
            </c:numRef>
          </c:val>
          <c:extLst xmlns:c16r2="http://schemas.microsoft.com/office/drawing/2015/06/chart">
            <c:ext xmlns:c16="http://schemas.microsoft.com/office/drawing/2014/chart" uri="{C3380CC4-5D6E-409C-BE32-E72D297353CC}">
              <c16:uniqueId val="{00000017-0A05-4EEE-BC63-007904043539}"/>
            </c:ext>
          </c:extLst>
        </c:ser>
        <c:ser>
          <c:idx val="1"/>
          <c:order val="1"/>
          <c:tx>
            <c:strRef>
              <c:f>総括表!$B$447</c:f>
              <c:strCache>
                <c:ptCount val="1"/>
                <c:pt idx="0">
                  <c:v>平成生まれ</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9-0A05-4EEE-BC63-007904043539}"/>
              </c:ext>
            </c:extLst>
          </c:dPt>
          <c:dPt>
            <c:idx val="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B-0A05-4EEE-BC63-007904043539}"/>
              </c:ext>
            </c:extLst>
          </c:dPt>
          <c:dPt>
            <c:idx val="1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D-0A05-4EEE-BC63-007904043539}"/>
              </c:ext>
            </c:extLst>
          </c:dPt>
          <c:dPt>
            <c:idx val="1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1F-0A05-4EEE-BC63-007904043539}"/>
              </c:ext>
            </c:extLst>
          </c:dPt>
          <c:dPt>
            <c:idx val="2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1-0A05-4EEE-BC63-007904043539}"/>
              </c:ext>
            </c:extLst>
          </c:dPt>
          <c:dPt>
            <c:idx val="2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3-0A05-4EEE-BC63-007904043539}"/>
              </c:ext>
            </c:extLst>
          </c:dPt>
          <c:dPt>
            <c:idx val="3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5-0A05-4EEE-BC63-007904043539}"/>
              </c:ext>
            </c:extLst>
          </c:dPt>
          <c:dPt>
            <c:idx val="3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7-0A05-4EEE-BC63-007904043539}"/>
              </c:ext>
            </c:extLst>
          </c:dPt>
          <c:dPt>
            <c:idx val="4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9-0A05-4EEE-BC63-007904043539}"/>
              </c:ext>
            </c:extLst>
          </c:dPt>
          <c:dPt>
            <c:idx val="4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B-0A05-4EEE-BC63-007904043539}"/>
              </c:ext>
            </c:extLst>
          </c:dPt>
          <c:dPt>
            <c:idx val="50"/>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D-0A05-4EEE-BC63-007904043539}"/>
              </c:ext>
            </c:extLst>
          </c:dPt>
          <c:dPt>
            <c:idx val="55"/>
            <c:invertIfNegative val="0"/>
            <c:bubble3D val="0"/>
            <c:spPr>
              <a:solidFill>
                <a:schemeClr val="accent2"/>
              </a:solidFill>
              <a:ln w="28575">
                <a:solidFill>
                  <a:schemeClr val="accent2">
                    <a:lumMod val="50000"/>
                  </a:schemeClr>
                </a:solidFill>
              </a:ln>
              <a:effectLst/>
            </c:spPr>
            <c:extLst xmlns:c16r2="http://schemas.microsoft.com/office/drawing/2015/06/chart">
              <c:ext xmlns:c16="http://schemas.microsoft.com/office/drawing/2014/chart" uri="{C3380CC4-5D6E-409C-BE32-E72D297353CC}">
                <c16:uniqueId val="{0000002F-0A05-4EEE-BC63-007904043539}"/>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A05-4EEE-BC63-00790404353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0A05-4EEE-BC63-007904043539}"/>
                </c:ext>
                <c:ext xmlns:c15="http://schemas.microsoft.com/office/drawing/2012/chart" uri="{CE6537A1-D6FC-4f65-9D91-7224C49458BB}"/>
              </c:extLst>
            </c:dLbl>
            <c:dLbl>
              <c:idx val="6"/>
              <c:layout>
                <c:manualLayout>
                  <c:x val="0"/>
                  <c:y val="-6.8750000000000075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0-0A05-4EEE-BC63-007904043539}"/>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0A05-4EEE-BC63-007904043539}"/>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0A05-4EEE-BC63-007904043539}"/>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0A05-4EEE-BC63-007904043539}"/>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0A05-4EEE-BC63-007904043539}"/>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0A05-4EEE-BC63-007904043539}"/>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0A05-4EEE-BC63-007904043539}"/>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0A05-4EEE-BC63-007904043539}"/>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0A05-4EEE-BC63-007904043539}"/>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0A05-4EEE-BC63-007904043539}"/>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0A05-4EEE-BC63-007904043539}"/>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総括表!$C$447:$BF$447</c:f>
              <c:numCache>
                <c:formatCode>General</c:formatCode>
                <c:ptCount val="56"/>
                <c:pt idx="0">
                  <c:v>0.26574741373708938</c:v>
                </c:pt>
                <c:pt idx="1">
                  <c:v>0.28218287290242816</c:v>
                </c:pt>
                <c:pt idx="2">
                  <c:v>0.29083463014623689</c:v>
                </c:pt>
                <c:pt idx="3">
                  <c:v>0.29703464218342795</c:v>
                </c:pt>
                <c:pt idx="4">
                  <c:v>0.30198860166624814</c:v>
                </c:pt>
                <c:pt idx="5">
                  <c:v>0.31064419809863747</c:v>
                </c:pt>
                <c:pt idx="6">
                  <c:v>0.3227113247205009</c:v>
                </c:pt>
                <c:pt idx="7">
                  <c:v>0.33136878453974589</c:v>
                </c:pt>
                <c:pt idx="8">
                  <c:v>0.33967578028584056</c:v>
                </c:pt>
                <c:pt idx="9">
                  <c:v>0.34789201644740919</c:v>
                </c:pt>
                <c:pt idx="10">
                  <c:v>0.35597985240973129</c:v>
                </c:pt>
                <c:pt idx="11">
                  <c:v>0.36392366276080002</c:v>
                </c:pt>
                <c:pt idx="12">
                  <c:v>0.37180460868854992</c:v>
                </c:pt>
                <c:pt idx="13">
                  <c:v>0.37940796129741483</c:v>
                </c:pt>
                <c:pt idx="14">
                  <c:v>0.38694935895424454</c:v>
                </c:pt>
                <c:pt idx="15">
                  <c:v>0.3944574578920152</c:v>
                </c:pt>
                <c:pt idx="16">
                  <c:v>0.40191738802956134</c:v>
                </c:pt>
                <c:pt idx="17">
                  <c:v>0.40936154914790684</c:v>
                </c:pt>
                <c:pt idx="18">
                  <c:v>0.41651383831409128</c:v>
                </c:pt>
                <c:pt idx="19">
                  <c:v>0.4236554221494816</c:v>
                </c:pt>
                <c:pt idx="20">
                  <c:v>0.43057766256648744</c:v>
                </c:pt>
                <c:pt idx="21">
                  <c:v>0.43678056426593614</c:v>
                </c:pt>
                <c:pt idx="22">
                  <c:v>0.44235754904689362</c:v>
                </c:pt>
                <c:pt idx="23">
                  <c:v>0.44666912915537849</c:v>
                </c:pt>
                <c:pt idx="24">
                  <c:v>0.44979876034018507</c:v>
                </c:pt>
                <c:pt idx="25">
                  <c:v>0.44975894978822517</c:v>
                </c:pt>
                <c:pt idx="26">
                  <c:v>0.44848543216124181</c:v>
                </c:pt>
                <c:pt idx="27">
                  <c:v>0.44639294781831784</c:v>
                </c:pt>
                <c:pt idx="28">
                  <c:v>0.44374001442937905</c:v>
                </c:pt>
                <c:pt idx="29">
                  <c:v>0.44087827839494909</c:v>
                </c:pt>
                <c:pt idx="30">
                  <c:v>0.43778731999536674</c:v>
                </c:pt>
                <c:pt idx="31">
                  <c:v>0.43471870429356857</c:v>
                </c:pt>
                <c:pt idx="32">
                  <c:v>0.43170607901635299</c:v>
                </c:pt>
                <c:pt idx="33">
                  <c:v>0.42886947433421641</c:v>
                </c:pt>
                <c:pt idx="34">
                  <c:v>0.42615729570139038</c:v>
                </c:pt>
                <c:pt idx="35">
                  <c:v>0.4235422975773161</c:v>
                </c:pt>
                <c:pt idx="36">
                  <c:v>0.42103254957972075</c:v>
                </c:pt>
                <c:pt idx="37">
                  <c:v>0.41858508650000098</c:v>
                </c:pt>
                <c:pt idx="38">
                  <c:v>0.41621741299627674</c:v>
                </c:pt>
                <c:pt idx="39">
                  <c:v>0.41387997555207279</c:v>
                </c:pt>
                <c:pt idx="40">
                  <c:v>0.41155391824523929</c:v>
                </c:pt>
                <c:pt idx="41">
                  <c:v>0.40921549400987323</c:v>
                </c:pt>
                <c:pt idx="42">
                  <c:v>0.40680279190352309</c:v>
                </c:pt>
                <c:pt idx="43">
                  <c:v>0.40428090930039312</c:v>
                </c:pt>
                <c:pt idx="44">
                  <c:v>0.40163364322309264</c:v>
                </c:pt>
                <c:pt idx="45">
                  <c:v>0.39880792525702519</c:v>
                </c:pt>
                <c:pt idx="46">
                  <c:v>0.39578028559273282</c:v>
                </c:pt>
                <c:pt idx="47">
                  <c:v>0.39253451614807472</c:v>
                </c:pt>
                <c:pt idx="48">
                  <c:v>0.38902909677312164</c:v>
                </c:pt>
                <c:pt idx="49">
                  <c:v>0.38528134547698017</c:v>
                </c:pt>
                <c:pt idx="50">
                  <c:v>0.38126005165097165</c:v>
                </c:pt>
                <c:pt idx="51">
                  <c:v>0.37696291748376637</c:v>
                </c:pt>
                <c:pt idx="52">
                  <c:v>0.37233385451590117</c:v>
                </c:pt>
                <c:pt idx="53">
                  <c:v>0</c:v>
                </c:pt>
                <c:pt idx="54">
                  <c:v>0</c:v>
                </c:pt>
                <c:pt idx="55">
                  <c:v>0</c:v>
                </c:pt>
              </c:numCache>
            </c:numRef>
          </c:val>
          <c:extLst xmlns:c16r2="http://schemas.microsoft.com/office/drawing/2015/06/chart">
            <c:ext xmlns:c16="http://schemas.microsoft.com/office/drawing/2014/chart" uri="{C3380CC4-5D6E-409C-BE32-E72D297353CC}">
              <c16:uniqueId val="{00000031-0A05-4EEE-BC63-007904043539}"/>
            </c:ext>
          </c:extLst>
        </c:ser>
        <c:ser>
          <c:idx val="2"/>
          <c:order val="2"/>
          <c:tx>
            <c:strRef>
              <c:f>総括表!$B$448</c:f>
              <c:strCache>
                <c:ptCount val="1"/>
                <c:pt idx="0">
                  <c:v>昭和生まれ</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3-0A05-4EEE-BC63-007904043539}"/>
              </c:ext>
            </c:extLst>
          </c:dPt>
          <c:dPt>
            <c:idx val="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5-0A05-4EEE-BC63-007904043539}"/>
              </c:ext>
            </c:extLst>
          </c:dPt>
          <c:dPt>
            <c:idx val="1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7-0A05-4EEE-BC63-007904043539}"/>
              </c:ext>
            </c:extLst>
          </c:dPt>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総括表!$C$448:$BF$448</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xmlns:c16r2="http://schemas.microsoft.com/office/drawing/2015/06/chart">
            <c:ext xmlns:c16="http://schemas.microsoft.com/office/drawing/2014/chart" uri="{C3380CC4-5D6E-409C-BE32-E72D297353CC}">
              <c16:uniqueId val="{00000039-0A05-4EEE-BC63-007904043539}"/>
            </c:ext>
          </c:extLst>
        </c:ser>
        <c:ser>
          <c:idx val="3"/>
          <c:order val="3"/>
          <c:tx>
            <c:strRef>
              <c:f>総括表!$B$449</c:f>
              <c:strCache>
                <c:ptCount val="1"/>
                <c:pt idx="0">
                  <c:v>明治・大正・昭和生まれ</c:v>
                </c:pt>
              </c:strCache>
            </c:strRef>
          </c:tx>
          <c:spPr>
            <a:solidFill>
              <a:schemeClr val="accent4"/>
            </a:solidFill>
            <a:ln w="28575">
              <a:noFill/>
            </a:ln>
            <a:effectLst/>
          </c:spPr>
          <c:invertIfNegative val="0"/>
          <c:dPt>
            <c:idx val="0"/>
            <c:invertIfNegative val="0"/>
            <c:bubble3D val="0"/>
            <c:spPr>
              <a:solidFill>
                <a:schemeClr val="accent4"/>
              </a:solidFill>
              <a:ln w="28575">
                <a:solidFill>
                  <a:sysClr val="windowText" lastClr="000000"/>
                </a:solidFill>
              </a:ln>
              <a:effectLst/>
            </c:spPr>
          </c:dPt>
          <c:dPt>
            <c:idx val="5"/>
            <c:invertIfNegative val="0"/>
            <c:bubble3D val="0"/>
            <c:spPr>
              <a:solidFill>
                <a:schemeClr val="accent4"/>
              </a:solidFill>
              <a:ln w="28575">
                <a:solidFill>
                  <a:sysClr val="windowText" lastClr="000000"/>
                </a:solidFill>
              </a:ln>
              <a:effectLst/>
            </c:spPr>
          </c:dPt>
          <c:dPt>
            <c:idx val="10"/>
            <c:invertIfNegative val="0"/>
            <c:bubble3D val="0"/>
            <c:spPr>
              <a:solidFill>
                <a:schemeClr val="accent4"/>
              </a:solidFill>
              <a:ln w="12700">
                <a:solidFill>
                  <a:sysClr val="windowText" lastClr="000000"/>
                </a:solidFill>
              </a:ln>
              <a:effectLst/>
            </c:spPr>
          </c:dPt>
          <c:dPt>
            <c:idx val="1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B-0A05-4EEE-BC63-007904043539}"/>
              </c:ext>
            </c:extLst>
          </c:dPt>
          <c:dPt>
            <c:idx val="2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D-0A05-4EEE-BC63-007904043539}"/>
              </c:ext>
            </c:extLst>
          </c:dPt>
          <c:dPt>
            <c:idx val="2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3F-0A05-4EEE-BC63-007904043539}"/>
              </c:ext>
            </c:extLst>
          </c:dPt>
          <c:dPt>
            <c:idx val="3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1-0A05-4EEE-BC63-007904043539}"/>
              </c:ext>
            </c:extLst>
          </c:dPt>
          <c:dPt>
            <c:idx val="3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3-0A05-4EEE-BC63-007904043539}"/>
              </c:ext>
            </c:extLst>
          </c:dPt>
          <c:dPt>
            <c:idx val="4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5-0A05-4EEE-BC63-007904043539}"/>
              </c:ext>
            </c:extLst>
          </c:dPt>
          <c:dPt>
            <c:idx val="4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7-0A05-4EEE-BC63-007904043539}"/>
              </c:ext>
            </c:extLst>
          </c:dPt>
          <c:dPt>
            <c:idx val="50"/>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9-0A05-4EEE-BC63-007904043539}"/>
              </c:ext>
            </c:extLst>
          </c:dPt>
          <c:dPt>
            <c:idx val="55"/>
            <c:invertIfNegative val="0"/>
            <c:bubble3D val="0"/>
            <c:spPr>
              <a:solidFill>
                <a:schemeClr val="accent4"/>
              </a:solidFill>
              <a:ln w="28575">
                <a:solidFill>
                  <a:schemeClr val="accent4">
                    <a:lumMod val="50000"/>
                  </a:schemeClr>
                </a:solidFill>
              </a:ln>
              <a:effectLst/>
            </c:spPr>
            <c:extLst xmlns:c16r2="http://schemas.microsoft.com/office/drawing/2015/06/chart">
              <c:ext xmlns:c16="http://schemas.microsoft.com/office/drawing/2014/chart" uri="{C3380CC4-5D6E-409C-BE32-E72D297353CC}">
                <c16:uniqueId val="{0000004B-0A05-4EEE-BC63-007904043539}"/>
              </c:ext>
            </c:extLst>
          </c:dPt>
          <c:dLbls>
            <c:dLbl>
              <c:idx val="0"/>
              <c:numFmt formatCode="0.0%" sourceLinked="0"/>
              <c:spPr>
                <a:solidFill>
                  <a:sysClr val="window" lastClr="FFFFFF">
                    <a:alpha val="7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0A05-4EEE-BC63-007904043539}"/>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0A05-4EEE-BC63-007904043539}"/>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0A05-4EEE-BC63-007904043539}"/>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0A05-4EEE-BC63-007904043539}"/>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0A05-4EEE-BC63-007904043539}"/>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0A05-4EEE-BC63-007904043539}"/>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0A05-4EEE-BC63-007904043539}"/>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0A05-4EEE-BC63-007904043539}"/>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B-0A05-4EEE-BC63-007904043539}"/>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総括表!$C$449:$BF$449</c:f>
              <c:numCache>
                <c:formatCode>General</c:formatCode>
                <c:ptCount val="56"/>
                <c:pt idx="0">
                  <c:v>0.73425258626291046</c:v>
                </c:pt>
                <c:pt idx="1">
                  <c:v>0.71781712709757195</c:v>
                </c:pt>
                <c:pt idx="2">
                  <c:v>0.70201077477933749</c:v>
                </c:pt>
                <c:pt idx="3">
                  <c:v>0.68866196338418251</c:v>
                </c:pt>
                <c:pt idx="4">
                  <c:v>0.67734042538592554</c:v>
                </c:pt>
                <c:pt idx="5">
                  <c:v>0.66283556989394932</c:v>
                </c:pt>
                <c:pt idx="6">
                  <c:v>0.64544173252602788</c:v>
                </c:pt>
                <c:pt idx="7">
                  <c:v>0.63037306674100135</c:v>
                </c:pt>
                <c:pt idx="8">
                  <c:v>0.61575216394254895</c:v>
                </c:pt>
                <c:pt idx="9">
                  <c:v>0.60132847854360716</c:v>
                </c:pt>
                <c:pt idx="10">
                  <c:v>0.58706561045017525</c:v>
                </c:pt>
                <c:pt idx="11">
                  <c:v>0.57295143653835645</c:v>
                </c:pt>
                <c:pt idx="12">
                  <c:v>0.5588873463391969</c:v>
                </c:pt>
                <c:pt idx="13">
                  <c:v>0.54511239700850267</c:v>
                </c:pt>
                <c:pt idx="14">
                  <c:v>0.53138950743629709</c:v>
                </c:pt>
                <c:pt idx="15">
                  <c:v>0.51768654698763028</c:v>
                </c:pt>
                <c:pt idx="16">
                  <c:v>0.5040087812955466</c:v>
                </c:pt>
                <c:pt idx="17">
                  <c:v>0.49033240249847354</c:v>
                </c:pt>
                <c:pt idx="18">
                  <c:v>0.47694414128797108</c:v>
                </c:pt>
                <c:pt idx="19">
                  <c:v>0.46355087196871214</c:v>
                </c:pt>
                <c:pt idx="20">
                  <c:v>0.45019304953700168</c:v>
                </c:pt>
                <c:pt idx="21">
                  <c:v>0.43694768061893952</c:v>
                </c:pt>
                <c:pt idx="22">
                  <c:v>0.42383393677299336</c:v>
                </c:pt>
                <c:pt idx="23">
                  <c:v>0.4111537028169211</c:v>
                </c:pt>
                <c:pt idx="24">
                  <c:v>0.3985824575338397</c:v>
                </c:pt>
                <c:pt idx="25">
                  <c:v>0.38618701495657642</c:v>
                </c:pt>
                <c:pt idx="26">
                  <c:v>0.37385702083960609</c:v>
                </c:pt>
                <c:pt idx="27">
                  <c:v>0.36165037306286313</c:v>
                </c:pt>
                <c:pt idx="28">
                  <c:v>0.34967675061122566</c:v>
                </c:pt>
                <c:pt idx="29">
                  <c:v>0.3378254796434349</c:v>
                </c:pt>
                <c:pt idx="30">
                  <c:v>0.3259372657896189</c:v>
                </c:pt>
                <c:pt idx="31">
                  <c:v>0.31407988590391145</c:v>
                </c:pt>
                <c:pt idx="32">
                  <c:v>0.30230459105428342</c:v>
                </c:pt>
                <c:pt idx="33">
                  <c:v>0.29057215670450037</c:v>
                </c:pt>
                <c:pt idx="34">
                  <c:v>0.27885652475364864</c:v>
                </c:pt>
                <c:pt idx="35">
                  <c:v>0.26715160990328979</c:v>
                </c:pt>
                <c:pt idx="36">
                  <c:v>0.25546049925073755</c:v>
                </c:pt>
                <c:pt idx="37">
                  <c:v>0.24382419987692955</c:v>
                </c:pt>
                <c:pt idx="38">
                  <c:v>0.2322407862276292</c:v>
                </c:pt>
                <c:pt idx="39">
                  <c:v>0.22070144751090115</c:v>
                </c:pt>
                <c:pt idx="40">
                  <c:v>0.20918166482673445</c:v>
                </c:pt>
                <c:pt idx="41">
                  <c:v>0.19772589457714176</c:v>
                </c:pt>
                <c:pt idx="42">
                  <c:v>0.18635869224339613</c:v>
                </c:pt>
                <c:pt idx="43">
                  <c:v>0.17510545466357522</c:v>
                </c:pt>
                <c:pt idx="44">
                  <c:v>0.16399041242357337</c:v>
                </c:pt>
                <c:pt idx="45">
                  <c:v>0.15301543362831554</c:v>
                </c:pt>
                <c:pt idx="46">
                  <c:v>0.14223456126036593</c:v>
                </c:pt>
                <c:pt idx="47">
                  <c:v>0.13167924730846498</c:v>
                </c:pt>
                <c:pt idx="48">
                  <c:v>0.12139326655912457</c:v>
                </c:pt>
                <c:pt idx="49">
                  <c:v>0.11137301782400801</c:v>
                </c:pt>
                <c:pt idx="50">
                  <c:v>0.10166035502328397</c:v>
                </c:pt>
                <c:pt idx="51">
                  <c:v>9.2283321605073867E-2</c:v>
                </c:pt>
                <c:pt idx="52">
                  <c:v>8.3289431394966792E-2</c:v>
                </c:pt>
                <c:pt idx="53">
                  <c:v>0</c:v>
                </c:pt>
                <c:pt idx="54">
                  <c:v>0</c:v>
                </c:pt>
                <c:pt idx="55">
                  <c:v>0</c:v>
                </c:pt>
              </c:numCache>
            </c:numRef>
          </c:val>
          <c:extLst xmlns:c16r2="http://schemas.microsoft.com/office/drawing/2015/06/chart">
            <c:ext xmlns:c16="http://schemas.microsoft.com/office/drawing/2014/chart" uri="{C3380CC4-5D6E-409C-BE32-E72D297353CC}">
              <c16:uniqueId val="{0000004C-0A05-4EEE-BC63-007904043539}"/>
            </c:ext>
          </c:extLst>
        </c:ser>
        <c:ser>
          <c:idx val="4"/>
          <c:order val="4"/>
          <c:tx>
            <c:strRef>
              <c:f>総括表!$B$450</c:f>
              <c:strCache>
                <c:ptCount val="1"/>
                <c:pt idx="0">
                  <c:v>明治・大正生まれ</c:v>
                </c:pt>
              </c:strCache>
            </c:strRef>
          </c:tx>
          <c:spPr>
            <a:solidFill>
              <a:schemeClr val="accent5"/>
            </a:solidFill>
            <a:ln w="28575">
              <a:noFill/>
            </a:ln>
            <a:effectLst/>
          </c:spPr>
          <c:invertIfNegative val="0"/>
          <c:dPt>
            <c:idx val="0"/>
            <c:invertIfNegative val="0"/>
            <c:bubble3D val="0"/>
            <c:spPr>
              <a:solidFill>
                <a:schemeClr val="accent5"/>
              </a:solidFill>
              <a:ln w="28575">
                <a:solidFill>
                  <a:schemeClr val="tx2">
                    <a:lumMod val="75000"/>
                  </a:schemeClr>
                </a:solidFill>
              </a:ln>
              <a:effectLst/>
            </c:spPr>
            <c:extLst xmlns:c16r2="http://schemas.microsoft.com/office/drawing/2015/06/chart">
              <c:ext xmlns:c16="http://schemas.microsoft.com/office/drawing/2014/chart" uri="{C3380CC4-5D6E-409C-BE32-E72D297353CC}">
                <c16:uniqueId val="{0000004E-0A05-4EEE-BC63-007904043539}"/>
              </c:ext>
            </c:extLst>
          </c:dPt>
          <c:dPt>
            <c:idx val="5"/>
            <c:invertIfNegative val="0"/>
            <c:bubble3D val="0"/>
            <c:spPr>
              <a:solidFill>
                <a:schemeClr val="accent5"/>
              </a:solidFill>
              <a:ln w="28575">
                <a:solidFill>
                  <a:schemeClr val="tx2">
                    <a:lumMod val="75000"/>
                  </a:schemeClr>
                </a:solidFill>
              </a:ln>
              <a:effectLst/>
            </c:spPr>
            <c:extLst xmlns:c16r2="http://schemas.microsoft.com/office/drawing/2015/06/chart">
              <c:ext xmlns:c16="http://schemas.microsoft.com/office/drawing/2014/chart" uri="{C3380CC4-5D6E-409C-BE32-E72D297353CC}">
                <c16:uniqueId val="{00000050-0A05-4EEE-BC63-007904043539}"/>
              </c:ext>
            </c:extLst>
          </c:dPt>
          <c:dPt>
            <c:idx val="10"/>
            <c:invertIfNegative val="0"/>
            <c:bubble3D val="0"/>
            <c:spPr>
              <a:solidFill>
                <a:schemeClr val="accent5"/>
              </a:solidFill>
              <a:ln w="28575">
                <a:solidFill>
                  <a:schemeClr val="tx2">
                    <a:lumMod val="75000"/>
                  </a:schemeClr>
                </a:solidFill>
              </a:ln>
              <a:effectLst/>
            </c:spPr>
            <c:extLst xmlns:c16r2="http://schemas.microsoft.com/office/drawing/2015/06/chart">
              <c:ext xmlns:c16="http://schemas.microsoft.com/office/drawing/2014/chart" uri="{C3380CC4-5D6E-409C-BE32-E72D297353CC}">
                <c16:uniqueId val="{00000052-0A05-4EEE-BC63-007904043539}"/>
              </c:ext>
            </c:extLst>
          </c:dPt>
          <c:dLbls>
            <c:dLbl>
              <c:idx val="6"/>
              <c:layout>
                <c:manualLayout>
                  <c:x val="0"/>
                  <c:y val="0.13541666666666666"/>
                </c:manualLayout>
              </c:layout>
              <c:tx>
                <c:rich>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fld id="{7F3432ED-A876-4B99-96B6-D6D4B08C868C}" type="SERIESNAME">
                      <a:rPr lang="ja-JP" altLang="en-US">
                        <a:solidFill>
                          <a:srgbClr val="7030A0"/>
                        </a:solidFill>
                      </a:rPr>
                      <a:pPr>
                        <a:defRPr sz="1050" b="1">
                          <a:solidFill>
                            <a:srgbClr val="7030A0"/>
                          </a:solidFill>
                        </a:defRPr>
                      </a:pPr>
                      <a:t>[系列名]</a:t>
                    </a:fld>
                    <a:r>
                      <a:rPr lang="ja-JP" altLang="en-US" baseline="0">
                        <a:solidFill>
                          <a:srgbClr val="7030A0"/>
                        </a:solidFill>
                      </a:rPr>
                      <a:t>
</a:t>
                    </a:r>
                    <a:fld id="{975FF142-8814-433A-9708-17835E4DE4F6}" type="CATEGORYNAME">
                      <a:rPr lang="ja-JP" altLang="en-US" baseline="0">
                        <a:solidFill>
                          <a:srgbClr val="7030A0"/>
                        </a:solidFill>
                      </a:rPr>
                      <a:pPr>
                        <a:defRPr sz="1050" b="1">
                          <a:solidFill>
                            <a:srgbClr val="7030A0"/>
                          </a:solidFill>
                        </a:defRPr>
                      </a:pPr>
                      <a:t>[分類名]</a:t>
                    </a:fld>
                    <a:r>
                      <a:rPr lang="ja-JP" altLang="en-US" baseline="0">
                        <a:solidFill>
                          <a:srgbClr val="7030A0"/>
                        </a:solidFill>
                      </a:rPr>
                      <a:t>
</a:t>
                    </a:r>
                    <a:r>
                      <a:rPr lang="en-US" altLang="ja-JP" baseline="0">
                        <a:solidFill>
                          <a:srgbClr val="7030A0"/>
                        </a:solidFill>
                      </a:rPr>
                      <a:t>64.5%</a:t>
                    </a:r>
                  </a:p>
                </c:rich>
              </c:tx>
              <c:numFmt formatCode="0.0%" sourceLinked="0"/>
              <c:spPr>
                <a:solidFill>
                  <a:sysClr val="window" lastClr="FFFFFF">
                    <a:alpha val="87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53-0A05-4EEE-BC63-007904043539}"/>
                </c:ext>
                <c:ext xmlns:c15="http://schemas.microsoft.com/office/drawing/2012/chart" uri="{CE6537A1-D6FC-4f65-9D91-7224C49458BB}">
                  <c15:dlblFieldTable/>
                  <c15:showDataLabelsRange val="0"/>
                </c:ext>
              </c:extLst>
            </c:dLbl>
            <c:dLbl>
              <c:idx val="10"/>
              <c:layout>
                <c:manualLayout>
                  <c:x val="-2.511386513362848E-17"/>
                  <c:y val="-2.08333333333333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2-0A05-4EEE-BC63-007904043539}"/>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総括表!$C$450:$BF$450</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xmlns:c16r2="http://schemas.microsoft.com/office/drawing/2015/06/chart">
            <c:ext xmlns:c16="http://schemas.microsoft.com/office/drawing/2014/chart" uri="{C3380CC4-5D6E-409C-BE32-E72D297353CC}">
              <c16:uniqueId val="{00000054-0A05-4EEE-BC63-007904043539}"/>
            </c:ext>
          </c:extLst>
        </c:ser>
        <c:dLbls>
          <c:showLegendKey val="0"/>
          <c:showVal val="0"/>
          <c:showCatName val="0"/>
          <c:showSerName val="0"/>
          <c:showPercent val="0"/>
          <c:showBubbleSize val="0"/>
        </c:dLbls>
        <c:gapWidth val="0"/>
        <c:overlap val="100"/>
        <c:axId val="514311928"/>
        <c:axId val="514313496"/>
      </c:barChart>
      <c:catAx>
        <c:axId val="514311928"/>
        <c:scaling>
          <c:orientation val="minMax"/>
        </c:scaling>
        <c:delete val="0"/>
        <c:axPos val="b"/>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52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3496"/>
        <c:crosses val="autoZero"/>
        <c:auto val="1"/>
        <c:lblAlgn val="ctr"/>
        <c:lblOffset val="100"/>
        <c:tickLblSkip val="5"/>
        <c:noMultiLvlLbl val="0"/>
      </c:catAx>
      <c:valAx>
        <c:axId val="514313496"/>
        <c:scaling>
          <c:orientation val="minMax"/>
          <c:max val="1"/>
        </c:scaling>
        <c:delete val="1"/>
        <c:axPos val="l"/>
        <c:numFmt formatCode="General" sourceLinked="1"/>
        <c:majorTickMark val="out"/>
        <c:minorTickMark val="none"/>
        <c:tickLblPos val="nextTo"/>
        <c:crossAx val="514311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総括表!$A$281</c:f>
          <c:strCache>
            <c:ptCount val="1"/>
            <c:pt idx="0">
              <c:v>：世帯数_区全域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総括表!$B$284</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8EF4-4231-A3A9-CD707520BBDC}"/>
              </c:ext>
            </c:extLst>
          </c:dPt>
          <c:dPt>
            <c:idx val="2"/>
            <c:marker>
              <c:symbol val="none"/>
            </c:marker>
            <c:bubble3D val="0"/>
            <c:extLst xmlns:c16r2="http://schemas.microsoft.com/office/drawing/2015/06/chart">
              <c:ext xmlns:c16="http://schemas.microsoft.com/office/drawing/2014/chart" uri="{C3380CC4-5D6E-409C-BE32-E72D297353CC}">
                <c16:uniqueId val="{00000001-8EF4-4231-A3A9-CD707520BBDC}"/>
              </c:ext>
            </c:extLst>
          </c:dPt>
          <c:dPt>
            <c:idx val="3"/>
            <c:marker>
              <c:symbol val="none"/>
            </c:marker>
            <c:bubble3D val="0"/>
            <c:extLst xmlns:c16r2="http://schemas.microsoft.com/office/drawing/2015/06/chart">
              <c:ext xmlns:c16="http://schemas.microsoft.com/office/drawing/2014/chart" uri="{C3380CC4-5D6E-409C-BE32-E72D297353CC}">
                <c16:uniqueId val="{00000002-8EF4-4231-A3A9-CD707520BBDC}"/>
              </c:ext>
            </c:extLst>
          </c:dPt>
          <c:dPt>
            <c:idx val="4"/>
            <c:marker>
              <c:symbol val="none"/>
            </c:marker>
            <c:bubble3D val="0"/>
            <c:extLst xmlns:c16r2="http://schemas.microsoft.com/office/drawing/2015/06/chart">
              <c:ext xmlns:c16="http://schemas.microsoft.com/office/drawing/2014/chart" uri="{C3380CC4-5D6E-409C-BE32-E72D297353CC}">
                <c16:uniqueId val="{00000003-8EF4-4231-A3A9-CD707520BBDC}"/>
              </c:ext>
            </c:extLst>
          </c:dPt>
          <c:dPt>
            <c:idx val="6"/>
            <c:marker>
              <c:symbol val="none"/>
            </c:marker>
            <c:bubble3D val="0"/>
            <c:extLst xmlns:c16r2="http://schemas.microsoft.com/office/drawing/2015/06/chart">
              <c:ext xmlns:c16="http://schemas.microsoft.com/office/drawing/2014/chart" uri="{C3380CC4-5D6E-409C-BE32-E72D297353CC}">
                <c16:uniqueId val="{00000004-8EF4-4231-A3A9-CD707520BBDC}"/>
              </c:ext>
            </c:extLst>
          </c:dPt>
          <c:dPt>
            <c:idx val="7"/>
            <c:marker>
              <c:symbol val="none"/>
            </c:marker>
            <c:bubble3D val="0"/>
            <c:extLst xmlns:c16r2="http://schemas.microsoft.com/office/drawing/2015/06/chart">
              <c:ext xmlns:c16="http://schemas.microsoft.com/office/drawing/2014/chart" uri="{C3380CC4-5D6E-409C-BE32-E72D297353CC}">
                <c16:uniqueId val="{00000005-8EF4-4231-A3A9-CD707520BBDC}"/>
              </c:ext>
            </c:extLst>
          </c:dPt>
          <c:dPt>
            <c:idx val="8"/>
            <c:marker>
              <c:symbol val="none"/>
            </c:marker>
            <c:bubble3D val="0"/>
            <c:extLst xmlns:c16r2="http://schemas.microsoft.com/office/drawing/2015/06/chart">
              <c:ext xmlns:c16="http://schemas.microsoft.com/office/drawing/2014/chart" uri="{C3380CC4-5D6E-409C-BE32-E72D297353CC}">
                <c16:uniqueId val="{00000006-8EF4-4231-A3A9-CD707520BBDC}"/>
              </c:ext>
            </c:extLst>
          </c:dPt>
          <c:dPt>
            <c:idx val="9"/>
            <c:marker>
              <c:symbol val="none"/>
            </c:marker>
            <c:bubble3D val="0"/>
            <c:extLst xmlns:c16r2="http://schemas.microsoft.com/office/drawing/2015/06/chart">
              <c:ext xmlns:c16="http://schemas.microsoft.com/office/drawing/2014/chart" uri="{C3380CC4-5D6E-409C-BE32-E72D297353CC}">
                <c16:uniqueId val="{00000007-8EF4-4231-A3A9-CD707520BBDC}"/>
              </c:ext>
            </c:extLst>
          </c:dPt>
          <c:dPt>
            <c:idx val="11"/>
            <c:marker>
              <c:symbol val="none"/>
            </c:marker>
            <c:bubble3D val="0"/>
            <c:extLst xmlns:c16r2="http://schemas.microsoft.com/office/drawing/2015/06/chart">
              <c:ext xmlns:c16="http://schemas.microsoft.com/office/drawing/2014/chart" uri="{C3380CC4-5D6E-409C-BE32-E72D297353CC}">
                <c16:uniqueId val="{00000008-8EF4-4231-A3A9-CD707520BBDC}"/>
              </c:ext>
            </c:extLst>
          </c:dPt>
          <c:dPt>
            <c:idx val="12"/>
            <c:marker>
              <c:symbol val="none"/>
            </c:marker>
            <c:bubble3D val="0"/>
            <c:extLst xmlns:c16r2="http://schemas.microsoft.com/office/drawing/2015/06/chart">
              <c:ext xmlns:c16="http://schemas.microsoft.com/office/drawing/2014/chart" uri="{C3380CC4-5D6E-409C-BE32-E72D297353CC}">
                <c16:uniqueId val="{00000009-8EF4-4231-A3A9-CD707520BBDC}"/>
              </c:ext>
            </c:extLst>
          </c:dPt>
          <c:dPt>
            <c:idx val="13"/>
            <c:marker>
              <c:symbol val="none"/>
            </c:marker>
            <c:bubble3D val="0"/>
            <c:extLst xmlns:c16r2="http://schemas.microsoft.com/office/drawing/2015/06/chart">
              <c:ext xmlns:c16="http://schemas.microsoft.com/office/drawing/2014/chart" uri="{C3380CC4-5D6E-409C-BE32-E72D297353CC}">
                <c16:uniqueId val="{0000000A-8EF4-4231-A3A9-CD707520BBDC}"/>
              </c:ext>
            </c:extLst>
          </c:dPt>
          <c:dPt>
            <c:idx val="14"/>
            <c:marker>
              <c:symbol val="none"/>
            </c:marker>
            <c:bubble3D val="0"/>
            <c:extLst xmlns:c16r2="http://schemas.microsoft.com/office/drawing/2015/06/chart">
              <c:ext xmlns:c16="http://schemas.microsoft.com/office/drawing/2014/chart" uri="{C3380CC4-5D6E-409C-BE32-E72D297353CC}">
                <c16:uniqueId val="{0000000B-8EF4-4231-A3A9-CD707520BBDC}"/>
              </c:ext>
            </c:extLst>
          </c:dPt>
          <c:dPt>
            <c:idx val="16"/>
            <c:marker>
              <c:symbol val="none"/>
            </c:marker>
            <c:bubble3D val="0"/>
            <c:extLst xmlns:c16r2="http://schemas.microsoft.com/office/drawing/2015/06/chart">
              <c:ext xmlns:c16="http://schemas.microsoft.com/office/drawing/2014/chart" uri="{C3380CC4-5D6E-409C-BE32-E72D297353CC}">
                <c16:uniqueId val="{0000000C-8EF4-4231-A3A9-CD707520BBDC}"/>
              </c:ext>
            </c:extLst>
          </c:dPt>
          <c:dPt>
            <c:idx val="17"/>
            <c:marker>
              <c:symbol val="none"/>
            </c:marker>
            <c:bubble3D val="0"/>
            <c:extLst xmlns:c16r2="http://schemas.microsoft.com/office/drawing/2015/06/chart">
              <c:ext xmlns:c16="http://schemas.microsoft.com/office/drawing/2014/chart" uri="{C3380CC4-5D6E-409C-BE32-E72D297353CC}">
                <c16:uniqueId val="{0000000D-8EF4-4231-A3A9-CD707520BBDC}"/>
              </c:ext>
            </c:extLst>
          </c:dPt>
          <c:dPt>
            <c:idx val="18"/>
            <c:marker>
              <c:symbol val="none"/>
            </c:marker>
            <c:bubble3D val="0"/>
            <c:extLst xmlns:c16r2="http://schemas.microsoft.com/office/drawing/2015/06/chart">
              <c:ext xmlns:c16="http://schemas.microsoft.com/office/drawing/2014/chart" uri="{C3380CC4-5D6E-409C-BE32-E72D297353CC}">
                <c16:uniqueId val="{0000000E-8EF4-4231-A3A9-CD707520BBDC}"/>
              </c:ext>
            </c:extLst>
          </c:dPt>
          <c:dPt>
            <c:idx val="19"/>
            <c:marker>
              <c:symbol val="none"/>
            </c:marker>
            <c:bubble3D val="0"/>
            <c:extLst xmlns:c16r2="http://schemas.microsoft.com/office/drawing/2015/06/chart">
              <c:ext xmlns:c16="http://schemas.microsoft.com/office/drawing/2014/chart" uri="{C3380CC4-5D6E-409C-BE32-E72D297353CC}">
                <c16:uniqueId val="{0000000F-8EF4-4231-A3A9-CD707520BBDC}"/>
              </c:ext>
            </c:extLst>
          </c:dPt>
          <c:dPt>
            <c:idx val="21"/>
            <c:marker>
              <c:symbol val="none"/>
            </c:marker>
            <c:bubble3D val="0"/>
            <c:extLst xmlns:c16r2="http://schemas.microsoft.com/office/drawing/2015/06/chart">
              <c:ext xmlns:c16="http://schemas.microsoft.com/office/drawing/2014/chart" uri="{C3380CC4-5D6E-409C-BE32-E72D297353CC}">
                <c16:uniqueId val="{00000010-8EF4-4231-A3A9-CD707520BBDC}"/>
              </c:ext>
            </c:extLst>
          </c:dPt>
          <c:dPt>
            <c:idx val="22"/>
            <c:marker>
              <c:symbol val="none"/>
            </c:marker>
            <c:bubble3D val="0"/>
            <c:extLst xmlns:c16r2="http://schemas.microsoft.com/office/drawing/2015/06/chart">
              <c:ext xmlns:c16="http://schemas.microsoft.com/office/drawing/2014/chart" uri="{C3380CC4-5D6E-409C-BE32-E72D297353CC}">
                <c16:uniqueId val="{00000011-8EF4-4231-A3A9-CD707520BBDC}"/>
              </c:ext>
            </c:extLst>
          </c:dPt>
          <c:dPt>
            <c:idx val="23"/>
            <c:marker>
              <c:symbol val="none"/>
            </c:marker>
            <c:bubble3D val="0"/>
            <c:extLst xmlns:c16r2="http://schemas.microsoft.com/office/drawing/2015/06/chart">
              <c:ext xmlns:c16="http://schemas.microsoft.com/office/drawing/2014/chart" uri="{C3380CC4-5D6E-409C-BE32-E72D297353CC}">
                <c16:uniqueId val="{00000012-8EF4-4231-A3A9-CD707520BBDC}"/>
              </c:ext>
            </c:extLst>
          </c:dPt>
          <c:dPt>
            <c:idx val="24"/>
            <c:marker>
              <c:symbol val="none"/>
            </c:marker>
            <c:bubble3D val="0"/>
            <c:extLst xmlns:c16r2="http://schemas.microsoft.com/office/drawing/2015/06/chart">
              <c:ext xmlns:c16="http://schemas.microsoft.com/office/drawing/2014/chart" uri="{C3380CC4-5D6E-409C-BE32-E72D297353CC}">
                <c16:uniqueId val="{00000013-8EF4-4231-A3A9-CD707520BBDC}"/>
              </c:ext>
            </c:extLst>
          </c:dPt>
          <c:dPt>
            <c:idx val="26"/>
            <c:marker>
              <c:symbol val="none"/>
            </c:marker>
            <c:bubble3D val="0"/>
            <c:extLst xmlns:c16r2="http://schemas.microsoft.com/office/drawing/2015/06/chart">
              <c:ext xmlns:c16="http://schemas.microsoft.com/office/drawing/2014/chart" uri="{C3380CC4-5D6E-409C-BE32-E72D297353CC}">
                <c16:uniqueId val="{00000014-8EF4-4231-A3A9-CD707520BBDC}"/>
              </c:ext>
            </c:extLst>
          </c:dPt>
          <c:dPt>
            <c:idx val="27"/>
            <c:marker>
              <c:symbol val="none"/>
            </c:marker>
            <c:bubble3D val="0"/>
            <c:extLst xmlns:c16r2="http://schemas.microsoft.com/office/drawing/2015/06/chart">
              <c:ext xmlns:c16="http://schemas.microsoft.com/office/drawing/2014/chart" uri="{C3380CC4-5D6E-409C-BE32-E72D297353CC}">
                <c16:uniqueId val="{00000015-8EF4-4231-A3A9-CD707520BBDC}"/>
              </c:ext>
            </c:extLst>
          </c:dPt>
          <c:dPt>
            <c:idx val="28"/>
            <c:marker>
              <c:symbol val="none"/>
            </c:marker>
            <c:bubble3D val="0"/>
            <c:extLst xmlns:c16r2="http://schemas.microsoft.com/office/drawing/2015/06/chart">
              <c:ext xmlns:c16="http://schemas.microsoft.com/office/drawing/2014/chart" uri="{C3380CC4-5D6E-409C-BE32-E72D297353CC}">
                <c16:uniqueId val="{00000016-8EF4-4231-A3A9-CD707520BBDC}"/>
              </c:ext>
            </c:extLst>
          </c:dPt>
          <c:dPt>
            <c:idx val="29"/>
            <c:marker>
              <c:symbol val="none"/>
            </c:marker>
            <c:bubble3D val="0"/>
            <c:extLst xmlns:c16r2="http://schemas.microsoft.com/office/drawing/2015/06/chart">
              <c:ext xmlns:c16="http://schemas.microsoft.com/office/drawing/2014/chart" uri="{C3380CC4-5D6E-409C-BE32-E72D297353CC}">
                <c16:uniqueId val="{00000017-8EF4-4231-A3A9-CD707520BBDC}"/>
              </c:ext>
            </c:extLst>
          </c:dPt>
          <c:dPt>
            <c:idx val="31"/>
            <c:marker>
              <c:symbol val="none"/>
            </c:marker>
            <c:bubble3D val="0"/>
            <c:extLst xmlns:c16r2="http://schemas.microsoft.com/office/drawing/2015/06/chart">
              <c:ext xmlns:c16="http://schemas.microsoft.com/office/drawing/2014/chart" uri="{C3380CC4-5D6E-409C-BE32-E72D297353CC}">
                <c16:uniqueId val="{00000018-8EF4-4231-A3A9-CD707520BBDC}"/>
              </c:ext>
            </c:extLst>
          </c:dPt>
          <c:dPt>
            <c:idx val="32"/>
            <c:marker>
              <c:symbol val="none"/>
            </c:marker>
            <c:bubble3D val="0"/>
            <c:extLst xmlns:c16r2="http://schemas.microsoft.com/office/drawing/2015/06/chart">
              <c:ext xmlns:c16="http://schemas.microsoft.com/office/drawing/2014/chart" uri="{C3380CC4-5D6E-409C-BE32-E72D297353CC}">
                <c16:uniqueId val="{00000019-8EF4-4231-A3A9-CD707520BBDC}"/>
              </c:ext>
            </c:extLst>
          </c:dPt>
          <c:dPt>
            <c:idx val="33"/>
            <c:marker>
              <c:symbol val="none"/>
            </c:marker>
            <c:bubble3D val="0"/>
            <c:extLst xmlns:c16r2="http://schemas.microsoft.com/office/drawing/2015/06/chart">
              <c:ext xmlns:c16="http://schemas.microsoft.com/office/drawing/2014/chart" uri="{C3380CC4-5D6E-409C-BE32-E72D297353CC}">
                <c16:uniqueId val="{0000001A-8EF4-4231-A3A9-CD707520BBDC}"/>
              </c:ext>
            </c:extLst>
          </c:dPt>
          <c:dPt>
            <c:idx val="34"/>
            <c:marker>
              <c:symbol val="none"/>
            </c:marker>
            <c:bubble3D val="0"/>
            <c:extLst xmlns:c16r2="http://schemas.microsoft.com/office/drawing/2015/06/chart">
              <c:ext xmlns:c16="http://schemas.microsoft.com/office/drawing/2014/chart" uri="{C3380CC4-5D6E-409C-BE32-E72D297353CC}">
                <c16:uniqueId val="{0000001B-8EF4-4231-A3A9-CD707520BBDC}"/>
              </c:ext>
            </c:extLst>
          </c:dPt>
          <c:dPt>
            <c:idx val="36"/>
            <c:marker>
              <c:symbol val="none"/>
            </c:marker>
            <c:bubble3D val="0"/>
            <c:extLst xmlns:c16r2="http://schemas.microsoft.com/office/drawing/2015/06/chart">
              <c:ext xmlns:c16="http://schemas.microsoft.com/office/drawing/2014/chart" uri="{C3380CC4-5D6E-409C-BE32-E72D297353CC}">
                <c16:uniqueId val="{0000001C-8EF4-4231-A3A9-CD707520BBDC}"/>
              </c:ext>
            </c:extLst>
          </c:dPt>
          <c:dPt>
            <c:idx val="37"/>
            <c:marker>
              <c:symbol val="none"/>
            </c:marker>
            <c:bubble3D val="0"/>
            <c:extLst xmlns:c16r2="http://schemas.microsoft.com/office/drawing/2015/06/chart">
              <c:ext xmlns:c16="http://schemas.microsoft.com/office/drawing/2014/chart" uri="{C3380CC4-5D6E-409C-BE32-E72D297353CC}">
                <c16:uniqueId val="{0000001D-8EF4-4231-A3A9-CD707520BBDC}"/>
              </c:ext>
            </c:extLst>
          </c:dPt>
          <c:dPt>
            <c:idx val="38"/>
            <c:marker>
              <c:symbol val="none"/>
            </c:marker>
            <c:bubble3D val="0"/>
            <c:extLst xmlns:c16r2="http://schemas.microsoft.com/office/drawing/2015/06/chart">
              <c:ext xmlns:c16="http://schemas.microsoft.com/office/drawing/2014/chart" uri="{C3380CC4-5D6E-409C-BE32-E72D297353CC}">
                <c16:uniqueId val="{0000001E-8EF4-4231-A3A9-CD707520BBDC}"/>
              </c:ext>
            </c:extLst>
          </c:dPt>
          <c:dPt>
            <c:idx val="39"/>
            <c:marker>
              <c:symbol val="none"/>
            </c:marker>
            <c:bubble3D val="0"/>
            <c:extLst xmlns:c16r2="http://schemas.microsoft.com/office/drawing/2015/06/chart">
              <c:ext xmlns:c16="http://schemas.microsoft.com/office/drawing/2014/chart" uri="{C3380CC4-5D6E-409C-BE32-E72D297353CC}">
                <c16:uniqueId val="{0000001F-8EF4-4231-A3A9-CD707520BBDC}"/>
              </c:ext>
            </c:extLst>
          </c:dPt>
          <c:dPt>
            <c:idx val="41"/>
            <c:marker>
              <c:symbol val="none"/>
            </c:marker>
            <c:bubble3D val="0"/>
            <c:extLst xmlns:c16r2="http://schemas.microsoft.com/office/drawing/2015/06/chart">
              <c:ext xmlns:c16="http://schemas.microsoft.com/office/drawing/2014/chart" uri="{C3380CC4-5D6E-409C-BE32-E72D297353CC}">
                <c16:uniqueId val="{00000020-8EF4-4231-A3A9-CD707520BBDC}"/>
              </c:ext>
            </c:extLst>
          </c:dPt>
          <c:dPt>
            <c:idx val="42"/>
            <c:marker>
              <c:symbol val="none"/>
            </c:marker>
            <c:bubble3D val="0"/>
            <c:extLst xmlns:c16r2="http://schemas.microsoft.com/office/drawing/2015/06/chart">
              <c:ext xmlns:c16="http://schemas.microsoft.com/office/drawing/2014/chart" uri="{C3380CC4-5D6E-409C-BE32-E72D297353CC}">
                <c16:uniqueId val="{00000021-8EF4-4231-A3A9-CD707520BBDC}"/>
              </c:ext>
            </c:extLst>
          </c:dPt>
          <c:dPt>
            <c:idx val="43"/>
            <c:marker>
              <c:symbol val="none"/>
            </c:marker>
            <c:bubble3D val="0"/>
            <c:extLst xmlns:c16r2="http://schemas.microsoft.com/office/drawing/2015/06/chart">
              <c:ext xmlns:c16="http://schemas.microsoft.com/office/drawing/2014/chart" uri="{C3380CC4-5D6E-409C-BE32-E72D297353CC}">
                <c16:uniqueId val="{00000022-8EF4-4231-A3A9-CD707520BBDC}"/>
              </c:ext>
            </c:extLst>
          </c:dPt>
          <c:dPt>
            <c:idx val="44"/>
            <c:marker>
              <c:symbol val="none"/>
            </c:marker>
            <c:bubble3D val="0"/>
            <c:extLst xmlns:c16r2="http://schemas.microsoft.com/office/drawing/2015/06/chart">
              <c:ext xmlns:c16="http://schemas.microsoft.com/office/drawing/2014/chart" uri="{C3380CC4-5D6E-409C-BE32-E72D297353CC}">
                <c16:uniqueId val="{00000023-8EF4-4231-A3A9-CD707520BBDC}"/>
              </c:ext>
            </c:extLst>
          </c:dPt>
          <c:dPt>
            <c:idx val="46"/>
            <c:marker>
              <c:symbol val="none"/>
            </c:marker>
            <c:bubble3D val="0"/>
            <c:extLst xmlns:c16r2="http://schemas.microsoft.com/office/drawing/2015/06/chart">
              <c:ext xmlns:c16="http://schemas.microsoft.com/office/drawing/2014/chart" uri="{C3380CC4-5D6E-409C-BE32-E72D297353CC}">
                <c16:uniqueId val="{00000024-8EF4-4231-A3A9-CD707520BBDC}"/>
              </c:ext>
            </c:extLst>
          </c:dPt>
          <c:dPt>
            <c:idx val="47"/>
            <c:marker>
              <c:symbol val="none"/>
            </c:marker>
            <c:bubble3D val="0"/>
            <c:extLst xmlns:c16r2="http://schemas.microsoft.com/office/drawing/2015/06/chart">
              <c:ext xmlns:c16="http://schemas.microsoft.com/office/drawing/2014/chart" uri="{C3380CC4-5D6E-409C-BE32-E72D297353CC}">
                <c16:uniqueId val="{00000025-8EF4-4231-A3A9-CD707520BBDC}"/>
              </c:ext>
            </c:extLst>
          </c:dPt>
          <c:dPt>
            <c:idx val="48"/>
            <c:marker>
              <c:symbol val="none"/>
            </c:marker>
            <c:bubble3D val="0"/>
            <c:extLst xmlns:c16r2="http://schemas.microsoft.com/office/drawing/2015/06/chart">
              <c:ext xmlns:c16="http://schemas.microsoft.com/office/drawing/2014/chart" uri="{C3380CC4-5D6E-409C-BE32-E72D297353CC}">
                <c16:uniqueId val="{00000026-8EF4-4231-A3A9-CD707520BBDC}"/>
              </c:ext>
            </c:extLst>
          </c:dPt>
          <c:dPt>
            <c:idx val="49"/>
            <c:marker>
              <c:symbol val="none"/>
            </c:marker>
            <c:bubble3D val="0"/>
            <c:extLst xmlns:c16r2="http://schemas.microsoft.com/office/drawing/2015/06/chart">
              <c:ext xmlns:c16="http://schemas.microsoft.com/office/drawing/2014/chart" uri="{C3380CC4-5D6E-409C-BE32-E72D297353CC}">
                <c16:uniqueId val="{00000027-8EF4-4231-A3A9-CD707520BBDC}"/>
              </c:ext>
            </c:extLst>
          </c:dPt>
          <c:dPt>
            <c:idx val="51"/>
            <c:marker>
              <c:symbol val="none"/>
            </c:marker>
            <c:bubble3D val="0"/>
            <c:extLst xmlns:c16r2="http://schemas.microsoft.com/office/drawing/2015/06/chart">
              <c:ext xmlns:c16="http://schemas.microsoft.com/office/drawing/2014/chart" uri="{C3380CC4-5D6E-409C-BE32-E72D297353CC}">
                <c16:uniqueId val="{00000028-8EF4-4231-A3A9-CD707520BBDC}"/>
              </c:ext>
            </c:extLst>
          </c:dPt>
          <c:dPt>
            <c:idx val="52"/>
            <c:marker>
              <c:symbol val="none"/>
            </c:marker>
            <c:bubble3D val="0"/>
            <c:extLst xmlns:c16r2="http://schemas.microsoft.com/office/drawing/2015/06/chart">
              <c:ext xmlns:c16="http://schemas.microsoft.com/office/drawing/2014/chart" uri="{C3380CC4-5D6E-409C-BE32-E72D297353CC}">
                <c16:uniqueId val="{00000029-8EF4-4231-A3A9-CD707520BBDC}"/>
              </c:ext>
            </c:extLst>
          </c:dPt>
          <c:dPt>
            <c:idx val="53"/>
            <c:marker>
              <c:symbol val="none"/>
            </c:marker>
            <c:bubble3D val="0"/>
            <c:extLst xmlns:c16r2="http://schemas.microsoft.com/office/drawing/2015/06/chart">
              <c:ext xmlns:c16="http://schemas.microsoft.com/office/drawing/2014/chart" uri="{C3380CC4-5D6E-409C-BE32-E72D297353CC}">
                <c16:uniqueId val="{0000002A-8EF4-4231-A3A9-CD707520BBDC}"/>
              </c:ext>
            </c:extLst>
          </c:dPt>
          <c:dPt>
            <c:idx val="54"/>
            <c:marker>
              <c:symbol val="none"/>
            </c:marker>
            <c:bubble3D val="0"/>
            <c:extLst xmlns:c16r2="http://schemas.microsoft.com/office/drawing/2015/06/chart">
              <c:ext xmlns:c16="http://schemas.microsoft.com/office/drawing/2014/chart" uri="{C3380CC4-5D6E-409C-BE32-E72D297353CC}">
                <c16:uniqueId val="{0000002B-8EF4-4231-A3A9-CD707520BBDC}"/>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2C-8EF4-4231-A3A9-CD707520BBD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総括表!$C$284:$BF$284</c:f>
              <c:numCache>
                <c:formatCode>#,##0_ ;[Red]\-#,##0\ </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D-8EF4-4231-A3A9-CD707520BBDC}"/>
            </c:ext>
          </c:extLst>
        </c:ser>
        <c:dLbls>
          <c:showLegendKey val="0"/>
          <c:showVal val="0"/>
          <c:showCatName val="0"/>
          <c:showSerName val="0"/>
          <c:showPercent val="0"/>
          <c:showBubbleSize val="0"/>
        </c:dLbls>
        <c:smooth val="0"/>
        <c:axId val="514314280"/>
        <c:axId val="514316632"/>
        <c:extLst xmlns:c16r2="http://schemas.microsoft.com/office/drawing/2015/06/chart"/>
      </c:lineChart>
      <c:catAx>
        <c:axId val="514314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6632"/>
        <c:crosses val="autoZero"/>
        <c:auto val="1"/>
        <c:lblAlgn val="ctr"/>
        <c:lblOffset val="100"/>
        <c:tickLblSkip val="5"/>
        <c:tickMarkSkip val="1"/>
        <c:noMultiLvlLbl val="0"/>
      </c:catAx>
      <c:valAx>
        <c:axId val="51431663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世帯</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4280"/>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'総括表(地区)'!$A$206</c:f>
          <c:strCache>
            <c:ptCount val="1"/>
            <c:pt idx="0">
              <c:v>：総人口増減_年間_地区別(基本推計)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379986619319645"/>
          <c:w val="0.76898759572861608"/>
          <c:h val="0.68731955380577425"/>
        </c:manualLayout>
      </c:layout>
      <c:lineChart>
        <c:grouping val="standard"/>
        <c:varyColors val="0"/>
        <c:ser>
          <c:idx val="0"/>
          <c:order val="0"/>
          <c:tx>
            <c:strRef>
              <c:f>'総括表(地区)'!$B$206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'総括表(地区)'!$C$206:$BC$206</c:f>
              <c:numCache>
                <c:formatCode>#,##0_ ;[Red]\-#,##0\ </c:formatCode>
                <c:ptCount val="53"/>
                <c:pt idx="0">
                  <c:v>2612</c:v>
                </c:pt>
                <c:pt idx="1">
                  <c:v>2630.9999999999418</c:v>
                </c:pt>
                <c:pt idx="2">
                  <c:v>2054.0000000001164</c:v>
                </c:pt>
                <c:pt idx="3">
                  <c:v>-446.0000000000291</c:v>
                </c:pt>
                <c:pt idx="4">
                  <c:v>-2311.0000000000291</c:v>
                </c:pt>
                <c:pt idx="5">
                  <c:v>107</c:v>
                </c:pt>
                <c:pt idx="6">
                  <c:v>2236.9999999998836</c:v>
                </c:pt>
                <c:pt idx="7">
                  <c:v>220.61732055814355</c:v>
                </c:pt>
                <c:pt idx="8">
                  <c:v>312.33986733533675</c:v>
                </c:pt>
                <c:pt idx="9">
                  <c:v>251.12736358406255</c:v>
                </c:pt>
                <c:pt idx="10">
                  <c:v>212.06008829933126</c:v>
                </c:pt>
                <c:pt idx="11">
                  <c:v>154.904528529034</c:v>
                </c:pt>
                <c:pt idx="12">
                  <c:v>170.91272910035332</c:v>
                </c:pt>
                <c:pt idx="13">
                  <c:v>274.62500527015072</c:v>
                </c:pt>
                <c:pt idx="14">
                  <c:v>292.82059336020029</c:v>
                </c:pt>
                <c:pt idx="15">
                  <c:v>311.09841939707985</c:v>
                </c:pt>
                <c:pt idx="16">
                  <c:v>303.23455958455452</c:v>
                </c:pt>
                <c:pt idx="17">
                  <c:v>350.64986133822822</c:v>
                </c:pt>
                <c:pt idx="18">
                  <c:v>467.10232478575199</c:v>
                </c:pt>
                <c:pt idx="19">
                  <c:v>501.58700829080772</c:v>
                </c:pt>
                <c:pt idx="20">
                  <c:v>512.28247503718012</c:v>
                </c:pt>
                <c:pt idx="21">
                  <c:v>506.60533380988636</c:v>
                </c:pt>
                <c:pt idx="22">
                  <c:v>480.16195688344305</c:v>
                </c:pt>
                <c:pt idx="23">
                  <c:v>575.29546167326043</c:v>
                </c:pt>
                <c:pt idx="24">
                  <c:v>515.2820663296734</c:v>
                </c:pt>
                <c:pt idx="25">
                  <c:v>382.37022049393272</c:v>
                </c:pt>
                <c:pt idx="26">
                  <c:v>334.10160353474203</c:v>
                </c:pt>
                <c:pt idx="27">
                  <c:v>234.3839244490664</c:v>
                </c:pt>
                <c:pt idx="28">
                  <c:v>263.12654363070033</c:v>
                </c:pt>
                <c:pt idx="29">
                  <c:v>182.01296972425189</c:v>
                </c:pt>
                <c:pt idx="30">
                  <c:v>272.32921655650716</c:v>
                </c:pt>
                <c:pt idx="31">
                  <c:v>278.87030402259552</c:v>
                </c:pt>
                <c:pt idx="32">
                  <c:v>294.20899048485444</c:v>
                </c:pt>
                <c:pt idx="33">
                  <c:v>299.10145956007182</c:v>
                </c:pt>
                <c:pt idx="34">
                  <c:v>291.62640657738666</c:v>
                </c:pt>
                <c:pt idx="35">
                  <c:v>287.81348407300538</c:v>
                </c:pt>
                <c:pt idx="36">
                  <c:v>272.09158450600808</c:v>
                </c:pt>
                <c:pt idx="37">
                  <c:v>249.75920633037458</c:v>
                </c:pt>
                <c:pt idx="38">
                  <c:v>229.46439473546343</c:v>
                </c:pt>
                <c:pt idx="39">
                  <c:v>198.75189293923904</c:v>
                </c:pt>
                <c:pt idx="40">
                  <c:v>178.3984205131128</c:v>
                </c:pt>
                <c:pt idx="41">
                  <c:v>149.50620397509192</c:v>
                </c:pt>
                <c:pt idx="42">
                  <c:v>134.49417810785235</c:v>
                </c:pt>
                <c:pt idx="43">
                  <c:v>114.94807705213316</c:v>
                </c:pt>
                <c:pt idx="44">
                  <c:v>112.42467828802182</c:v>
                </c:pt>
                <c:pt idx="45">
                  <c:v>103.03034854921862</c:v>
                </c:pt>
                <c:pt idx="46">
                  <c:v>98.899496329424437</c:v>
                </c:pt>
                <c:pt idx="47">
                  <c:v>95.817967615992529</c:v>
                </c:pt>
                <c:pt idx="48">
                  <c:v>96.132603348087287</c:v>
                </c:pt>
                <c:pt idx="49">
                  <c:v>99.675676758895861</c:v>
                </c:pt>
                <c:pt idx="50">
                  <c:v>106.26602773397462</c:v>
                </c:pt>
                <c:pt idx="51">
                  <c:v>113.72271815888234</c:v>
                </c:pt>
                <c:pt idx="52">
                  <c:v>121.24347638562904</c:v>
                </c:pt>
              </c:numCache>
            </c:numRef>
          </c:val>
          <c:smooth val="0"/>
          <c:extLst xmlns:c16r2="http://schemas.microsoft.com/office/drawing/2015/06/chart">
            <c:ext xmlns:c16="http://schemas.microsoft.com/office/drawing/2014/chart" uri="{C3380CC4-5D6E-409C-BE32-E72D297353CC}">
              <c16:uniqueId val="{00000001-121B-46B5-8D00-1630283AE62C}"/>
            </c:ext>
          </c:extLst>
        </c:ser>
        <c:ser>
          <c:idx val="1"/>
          <c:order val="1"/>
          <c:tx>
            <c:strRef>
              <c:f>'総括表(地区)'!$B$207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'総括表(地区)'!$C$207:$BC$207</c:f>
              <c:numCache>
                <c:formatCode>#,##0_ ;[Red]\-#,##0\ </c:formatCode>
                <c:ptCount val="53"/>
                <c:pt idx="0">
                  <c:v>1155.0000000001455</c:v>
                </c:pt>
                <c:pt idx="1">
                  <c:v>1352.9999999998836</c:v>
                </c:pt>
                <c:pt idx="2">
                  <c:v>1489</c:v>
                </c:pt>
                <c:pt idx="3">
                  <c:v>220.00000000005821</c:v>
                </c:pt>
                <c:pt idx="4">
                  <c:v>-1425.9999999999709</c:v>
                </c:pt>
                <c:pt idx="5">
                  <c:v>-259.00000000011642</c:v>
                </c:pt>
                <c:pt idx="6">
                  <c:v>434.0000000000291</c:v>
                </c:pt>
                <c:pt idx="7">
                  <c:v>-200.60938538395567</c:v>
                </c:pt>
                <c:pt idx="8">
                  <c:v>-117.06322734014248</c:v>
                </c:pt>
                <c:pt idx="9">
                  <c:v>-145.15351518720854</c:v>
                </c:pt>
                <c:pt idx="10">
                  <c:v>-171.19673333986429</c:v>
                </c:pt>
                <c:pt idx="11">
                  <c:v>-207.72970630828058</c:v>
                </c:pt>
                <c:pt idx="12">
                  <c:v>-205.2380093857937</c:v>
                </c:pt>
                <c:pt idx="13">
                  <c:v>-113.80367581546307</c:v>
                </c:pt>
                <c:pt idx="14">
                  <c:v>-111.49709337839158</c:v>
                </c:pt>
                <c:pt idx="15">
                  <c:v>-93.321507989487145</c:v>
                </c:pt>
                <c:pt idx="16">
                  <c:v>-110.20546556942281</c:v>
                </c:pt>
                <c:pt idx="17">
                  <c:v>-117.35275500669377</c:v>
                </c:pt>
                <c:pt idx="18">
                  <c:v>-37.625659980985802</c:v>
                </c:pt>
                <c:pt idx="19">
                  <c:v>-50.091014804551378</c:v>
                </c:pt>
                <c:pt idx="20">
                  <c:v>-86.305178709386382</c:v>
                </c:pt>
                <c:pt idx="21">
                  <c:v>-104.41267819461063</c:v>
                </c:pt>
                <c:pt idx="22">
                  <c:v>-152.47006479461561</c:v>
                </c:pt>
                <c:pt idx="23">
                  <c:v>-94.584765636856901</c:v>
                </c:pt>
                <c:pt idx="24">
                  <c:v>-146.54776004859013</c:v>
                </c:pt>
                <c:pt idx="25">
                  <c:v>-224.84984875534428</c:v>
                </c:pt>
                <c:pt idx="26">
                  <c:v>-281.72828157825279</c:v>
                </c:pt>
                <c:pt idx="27">
                  <c:v>-335.45183739287313</c:v>
                </c:pt>
                <c:pt idx="28">
                  <c:v>-315.32615182278096</c:v>
                </c:pt>
                <c:pt idx="29">
                  <c:v>-333.00016126743867</c:v>
                </c:pt>
                <c:pt idx="30">
                  <c:v>-327.7541357378941</c:v>
                </c:pt>
                <c:pt idx="31">
                  <c:v>-340.3692454676202</c:v>
                </c:pt>
                <c:pt idx="32">
                  <c:v>-359.41682076983852</c:v>
                </c:pt>
                <c:pt idx="33">
                  <c:v>-379.09306744567584</c:v>
                </c:pt>
                <c:pt idx="34">
                  <c:v>-399.82200586734689</c:v>
                </c:pt>
                <c:pt idx="35">
                  <c:v>-422.26677251566434</c:v>
                </c:pt>
                <c:pt idx="36">
                  <c:v>-448.72724447000655</c:v>
                </c:pt>
                <c:pt idx="37">
                  <c:v>-477.64139684778638</c:v>
                </c:pt>
                <c:pt idx="38">
                  <c:v>-502.14592005708255</c:v>
                </c:pt>
                <c:pt idx="39">
                  <c:v>-526.30893642196315</c:v>
                </c:pt>
                <c:pt idx="40">
                  <c:v>-553.33396990224719</c:v>
                </c:pt>
                <c:pt idx="41">
                  <c:v>-570.74395983983413</c:v>
                </c:pt>
                <c:pt idx="42">
                  <c:v>-593.22689120922587</c:v>
                </c:pt>
                <c:pt idx="43">
                  <c:v>-602.10006767994491</c:v>
                </c:pt>
                <c:pt idx="44">
                  <c:v>-608.51775260356953</c:v>
                </c:pt>
                <c:pt idx="45">
                  <c:v>-618.07674427487655</c:v>
                </c:pt>
                <c:pt idx="46">
                  <c:v>-615.39990143346949</c:v>
                </c:pt>
                <c:pt idx="47">
                  <c:v>-613.98632868754794</c:v>
                </c:pt>
                <c:pt idx="48">
                  <c:v>-607.98981685598847</c:v>
                </c:pt>
                <c:pt idx="49">
                  <c:v>-591.72874694073107</c:v>
                </c:pt>
                <c:pt idx="50">
                  <c:v>-572.93158788653091</c:v>
                </c:pt>
                <c:pt idx="51">
                  <c:v>-556.5778967445367</c:v>
                </c:pt>
                <c:pt idx="52">
                  <c:v>-531.37844492244767</c:v>
                </c:pt>
              </c:numCache>
            </c:numRef>
          </c:val>
          <c:smooth val="0"/>
          <c:extLst xmlns:c16r2="http://schemas.microsoft.com/office/drawing/2015/06/chart">
            <c:ext xmlns:c16="http://schemas.microsoft.com/office/drawing/2014/chart" uri="{C3380CC4-5D6E-409C-BE32-E72D297353CC}">
              <c16:uniqueId val="{00000003-121B-46B5-8D00-1630283AE62C}"/>
            </c:ext>
          </c:extLst>
        </c:ser>
        <c:ser>
          <c:idx val="2"/>
          <c:order val="2"/>
          <c:tx>
            <c:strRef>
              <c:f>'総括表(地区)'!$B$208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'総括表(地区)'!$C$208:$BC$208</c:f>
              <c:numCache>
                <c:formatCode>#,##0_ ;[Red]\-#,##0\ </c:formatCode>
                <c:ptCount val="53"/>
                <c:pt idx="0">
                  <c:v>2278.9999999998254</c:v>
                </c:pt>
                <c:pt idx="1">
                  <c:v>2209.000000000291</c:v>
                </c:pt>
                <c:pt idx="2">
                  <c:v>1416</c:v>
                </c:pt>
                <c:pt idx="3">
                  <c:v>-594.99999999994179</c:v>
                </c:pt>
                <c:pt idx="4">
                  <c:v>-1232.0000000000582</c:v>
                </c:pt>
                <c:pt idx="5">
                  <c:v>-126.00000000011642</c:v>
                </c:pt>
                <c:pt idx="6">
                  <c:v>2537.9999999999418</c:v>
                </c:pt>
                <c:pt idx="7">
                  <c:v>12.505321066186298</c:v>
                </c:pt>
                <c:pt idx="8">
                  <c:v>136.91152558976319</c:v>
                </c:pt>
                <c:pt idx="9">
                  <c:v>85.460716225381475</c:v>
                </c:pt>
                <c:pt idx="10">
                  <c:v>-5.8404270011815242</c:v>
                </c:pt>
                <c:pt idx="11">
                  <c:v>-77.227764170092996</c:v>
                </c:pt>
                <c:pt idx="12">
                  <c:v>-145.05208604794461</c:v>
                </c:pt>
                <c:pt idx="13">
                  <c:v>-26.012116836209316</c:v>
                </c:pt>
                <c:pt idx="14">
                  <c:v>-78.813633417361416</c:v>
                </c:pt>
                <c:pt idx="15">
                  <c:v>-136.11267288069939</c:v>
                </c:pt>
                <c:pt idx="16">
                  <c:v>-177.51275548967533</c:v>
                </c:pt>
                <c:pt idx="17">
                  <c:v>-206.16647833219031</c:v>
                </c:pt>
                <c:pt idx="18">
                  <c:v>-114.87270834931405</c:v>
                </c:pt>
                <c:pt idx="19">
                  <c:v>-169.34906832175329</c:v>
                </c:pt>
                <c:pt idx="20">
                  <c:v>-178.86666028451873</c:v>
                </c:pt>
                <c:pt idx="21">
                  <c:v>-218.31512377999024</c:v>
                </c:pt>
                <c:pt idx="22">
                  <c:v>-239.88393452065066</c:v>
                </c:pt>
                <c:pt idx="23">
                  <c:v>-181.31129747000523</c:v>
                </c:pt>
                <c:pt idx="24">
                  <c:v>-246.02968473703368</c:v>
                </c:pt>
                <c:pt idx="25">
                  <c:v>-423.58997177117271</c:v>
                </c:pt>
                <c:pt idx="26">
                  <c:v>-465.27954428922385</c:v>
                </c:pt>
                <c:pt idx="27">
                  <c:v>-552.39981024252484</c:v>
                </c:pt>
                <c:pt idx="28">
                  <c:v>-538.80454571254086</c:v>
                </c:pt>
                <c:pt idx="29">
                  <c:v>-548.08025833033025</c:v>
                </c:pt>
                <c:pt idx="30">
                  <c:v>-436.19821346708341</c:v>
                </c:pt>
                <c:pt idx="31">
                  <c:v>-401.9664615218644</c:v>
                </c:pt>
                <c:pt idx="32">
                  <c:v>-386.07973417313769</c:v>
                </c:pt>
                <c:pt idx="33">
                  <c:v>-386.02394454332534</c:v>
                </c:pt>
                <c:pt idx="34">
                  <c:v>-399.73190995835466</c:v>
                </c:pt>
                <c:pt idx="35">
                  <c:v>-423.47075559740188</c:v>
                </c:pt>
                <c:pt idx="36">
                  <c:v>-460.61336633120663</c:v>
                </c:pt>
                <c:pt idx="37">
                  <c:v>-499.013987020473</c:v>
                </c:pt>
                <c:pt idx="38">
                  <c:v>-550.37605540192453</c:v>
                </c:pt>
                <c:pt idx="39">
                  <c:v>-591.42681708099553</c:v>
                </c:pt>
                <c:pt idx="40">
                  <c:v>-647.14194280077936</c:v>
                </c:pt>
                <c:pt idx="41">
                  <c:v>-684.91440559912007</c:v>
                </c:pt>
                <c:pt idx="42">
                  <c:v>-719.73631231952459</c:v>
                </c:pt>
                <c:pt idx="43">
                  <c:v>-757.06595483154524</c:v>
                </c:pt>
                <c:pt idx="44">
                  <c:v>-777.17640124296304</c:v>
                </c:pt>
                <c:pt idx="45">
                  <c:v>-803.40567525278311</c:v>
                </c:pt>
                <c:pt idx="46">
                  <c:v>-824.58984131115722</c:v>
                </c:pt>
                <c:pt idx="47">
                  <c:v>-843.21909920114558</c:v>
                </c:pt>
                <c:pt idx="48">
                  <c:v>-856.51074765564408</c:v>
                </c:pt>
                <c:pt idx="49">
                  <c:v>-874.48318384698359</c:v>
                </c:pt>
                <c:pt idx="50">
                  <c:v>-887.1110839471221</c:v>
                </c:pt>
                <c:pt idx="51">
                  <c:v>-895.85162767855218</c:v>
                </c:pt>
                <c:pt idx="52">
                  <c:v>-893.59131744399201</c:v>
                </c:pt>
              </c:numCache>
            </c:numRef>
          </c:val>
          <c:smooth val="0"/>
          <c:extLst xmlns:c16r2="http://schemas.microsoft.com/office/drawing/2015/06/chart">
            <c:ext xmlns:c16="http://schemas.microsoft.com/office/drawing/2014/chart" uri="{C3380CC4-5D6E-409C-BE32-E72D297353CC}">
              <c16:uniqueId val="{00000005-121B-46B5-8D00-1630283AE62C}"/>
            </c:ext>
          </c:extLst>
        </c:ser>
        <c:dLbls>
          <c:showLegendKey val="0"/>
          <c:showVal val="0"/>
          <c:showCatName val="0"/>
          <c:showSerName val="0"/>
          <c:showPercent val="0"/>
          <c:showBubbleSize val="0"/>
        </c:dLbls>
        <c:smooth val="0"/>
        <c:axId val="504489072"/>
        <c:axId val="171580056"/>
        <c:extLst xmlns:c16r2="http://schemas.microsoft.com/office/drawing/2015/06/chart"/>
      </c:lineChart>
      <c:catAx>
        <c:axId val="504489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71580056"/>
        <c:crosses val="autoZero"/>
        <c:auto val="1"/>
        <c:lblAlgn val="ctr"/>
        <c:lblOffset val="100"/>
        <c:tickLblSkip val="5"/>
        <c:tickMarkSkip val="1"/>
        <c:noMultiLvlLbl val="0"/>
      </c:catAx>
      <c:valAx>
        <c:axId val="171580056"/>
        <c:scaling>
          <c:orientation val="minMax"/>
          <c:max val="30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48907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総括表!$A$288</c:f>
          <c:strCache>
            <c:ptCount val="1"/>
            <c:pt idx="0">
              <c:v>：単独世帯数_区全域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総括表!$B$291</c:f>
              <c:strCache>
                <c:ptCount val="1"/>
                <c:pt idx="0">
                  <c:v>基本推計</c:v>
                </c:pt>
              </c:strCache>
            </c:strRef>
          </c:tx>
          <c:spPr>
            <a:ln w="28575"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FE55-4BFB-9FBF-2587BF44D8C8}"/>
              </c:ext>
            </c:extLst>
          </c:dPt>
          <c:dPt>
            <c:idx val="2"/>
            <c:marker>
              <c:symbol val="none"/>
            </c:marker>
            <c:bubble3D val="0"/>
            <c:extLst xmlns:c16r2="http://schemas.microsoft.com/office/drawing/2015/06/chart">
              <c:ext xmlns:c16="http://schemas.microsoft.com/office/drawing/2014/chart" uri="{C3380CC4-5D6E-409C-BE32-E72D297353CC}">
                <c16:uniqueId val="{00000001-FE55-4BFB-9FBF-2587BF44D8C8}"/>
              </c:ext>
            </c:extLst>
          </c:dPt>
          <c:dPt>
            <c:idx val="3"/>
            <c:marker>
              <c:symbol val="none"/>
            </c:marker>
            <c:bubble3D val="0"/>
            <c:extLst xmlns:c16r2="http://schemas.microsoft.com/office/drawing/2015/06/chart">
              <c:ext xmlns:c16="http://schemas.microsoft.com/office/drawing/2014/chart" uri="{C3380CC4-5D6E-409C-BE32-E72D297353CC}">
                <c16:uniqueId val="{00000002-FE55-4BFB-9FBF-2587BF44D8C8}"/>
              </c:ext>
            </c:extLst>
          </c:dPt>
          <c:dPt>
            <c:idx val="4"/>
            <c:marker>
              <c:symbol val="none"/>
            </c:marker>
            <c:bubble3D val="0"/>
            <c:extLst xmlns:c16r2="http://schemas.microsoft.com/office/drawing/2015/06/chart">
              <c:ext xmlns:c16="http://schemas.microsoft.com/office/drawing/2014/chart" uri="{C3380CC4-5D6E-409C-BE32-E72D297353CC}">
                <c16:uniqueId val="{00000003-FE55-4BFB-9FBF-2587BF44D8C8}"/>
              </c:ext>
            </c:extLst>
          </c:dPt>
          <c:dPt>
            <c:idx val="6"/>
            <c:marker>
              <c:symbol val="none"/>
            </c:marker>
            <c:bubble3D val="0"/>
            <c:extLst xmlns:c16r2="http://schemas.microsoft.com/office/drawing/2015/06/chart">
              <c:ext xmlns:c16="http://schemas.microsoft.com/office/drawing/2014/chart" uri="{C3380CC4-5D6E-409C-BE32-E72D297353CC}">
                <c16:uniqueId val="{00000004-FE55-4BFB-9FBF-2587BF44D8C8}"/>
              </c:ext>
            </c:extLst>
          </c:dPt>
          <c:dPt>
            <c:idx val="7"/>
            <c:marker>
              <c:symbol val="none"/>
            </c:marker>
            <c:bubble3D val="0"/>
            <c:extLst xmlns:c16r2="http://schemas.microsoft.com/office/drawing/2015/06/chart">
              <c:ext xmlns:c16="http://schemas.microsoft.com/office/drawing/2014/chart" uri="{C3380CC4-5D6E-409C-BE32-E72D297353CC}">
                <c16:uniqueId val="{00000005-FE55-4BFB-9FBF-2587BF44D8C8}"/>
              </c:ext>
            </c:extLst>
          </c:dPt>
          <c:dPt>
            <c:idx val="8"/>
            <c:marker>
              <c:symbol val="none"/>
            </c:marker>
            <c:bubble3D val="0"/>
            <c:extLst xmlns:c16r2="http://schemas.microsoft.com/office/drawing/2015/06/chart">
              <c:ext xmlns:c16="http://schemas.microsoft.com/office/drawing/2014/chart" uri="{C3380CC4-5D6E-409C-BE32-E72D297353CC}">
                <c16:uniqueId val="{00000006-FE55-4BFB-9FBF-2587BF44D8C8}"/>
              </c:ext>
            </c:extLst>
          </c:dPt>
          <c:dPt>
            <c:idx val="9"/>
            <c:marker>
              <c:symbol val="none"/>
            </c:marker>
            <c:bubble3D val="0"/>
            <c:extLst xmlns:c16r2="http://schemas.microsoft.com/office/drawing/2015/06/chart">
              <c:ext xmlns:c16="http://schemas.microsoft.com/office/drawing/2014/chart" uri="{C3380CC4-5D6E-409C-BE32-E72D297353CC}">
                <c16:uniqueId val="{00000007-FE55-4BFB-9FBF-2587BF44D8C8}"/>
              </c:ext>
            </c:extLst>
          </c:dPt>
          <c:dPt>
            <c:idx val="11"/>
            <c:marker>
              <c:symbol val="none"/>
            </c:marker>
            <c:bubble3D val="0"/>
            <c:extLst xmlns:c16r2="http://schemas.microsoft.com/office/drawing/2015/06/chart">
              <c:ext xmlns:c16="http://schemas.microsoft.com/office/drawing/2014/chart" uri="{C3380CC4-5D6E-409C-BE32-E72D297353CC}">
                <c16:uniqueId val="{00000008-FE55-4BFB-9FBF-2587BF44D8C8}"/>
              </c:ext>
            </c:extLst>
          </c:dPt>
          <c:dPt>
            <c:idx val="12"/>
            <c:marker>
              <c:symbol val="none"/>
            </c:marker>
            <c:bubble3D val="0"/>
            <c:extLst xmlns:c16r2="http://schemas.microsoft.com/office/drawing/2015/06/chart">
              <c:ext xmlns:c16="http://schemas.microsoft.com/office/drawing/2014/chart" uri="{C3380CC4-5D6E-409C-BE32-E72D297353CC}">
                <c16:uniqueId val="{00000009-FE55-4BFB-9FBF-2587BF44D8C8}"/>
              </c:ext>
            </c:extLst>
          </c:dPt>
          <c:dPt>
            <c:idx val="13"/>
            <c:marker>
              <c:symbol val="none"/>
            </c:marker>
            <c:bubble3D val="0"/>
            <c:extLst xmlns:c16r2="http://schemas.microsoft.com/office/drawing/2015/06/chart">
              <c:ext xmlns:c16="http://schemas.microsoft.com/office/drawing/2014/chart" uri="{C3380CC4-5D6E-409C-BE32-E72D297353CC}">
                <c16:uniqueId val="{0000000A-FE55-4BFB-9FBF-2587BF44D8C8}"/>
              </c:ext>
            </c:extLst>
          </c:dPt>
          <c:dPt>
            <c:idx val="14"/>
            <c:marker>
              <c:symbol val="none"/>
            </c:marker>
            <c:bubble3D val="0"/>
            <c:extLst xmlns:c16r2="http://schemas.microsoft.com/office/drawing/2015/06/chart">
              <c:ext xmlns:c16="http://schemas.microsoft.com/office/drawing/2014/chart" uri="{C3380CC4-5D6E-409C-BE32-E72D297353CC}">
                <c16:uniqueId val="{0000000B-FE55-4BFB-9FBF-2587BF44D8C8}"/>
              </c:ext>
            </c:extLst>
          </c:dPt>
          <c:dPt>
            <c:idx val="16"/>
            <c:marker>
              <c:symbol val="none"/>
            </c:marker>
            <c:bubble3D val="0"/>
            <c:extLst xmlns:c16r2="http://schemas.microsoft.com/office/drawing/2015/06/chart">
              <c:ext xmlns:c16="http://schemas.microsoft.com/office/drawing/2014/chart" uri="{C3380CC4-5D6E-409C-BE32-E72D297353CC}">
                <c16:uniqueId val="{0000000C-FE55-4BFB-9FBF-2587BF44D8C8}"/>
              </c:ext>
            </c:extLst>
          </c:dPt>
          <c:dPt>
            <c:idx val="17"/>
            <c:marker>
              <c:symbol val="none"/>
            </c:marker>
            <c:bubble3D val="0"/>
            <c:extLst xmlns:c16r2="http://schemas.microsoft.com/office/drawing/2015/06/chart">
              <c:ext xmlns:c16="http://schemas.microsoft.com/office/drawing/2014/chart" uri="{C3380CC4-5D6E-409C-BE32-E72D297353CC}">
                <c16:uniqueId val="{0000000D-FE55-4BFB-9FBF-2587BF44D8C8}"/>
              </c:ext>
            </c:extLst>
          </c:dPt>
          <c:dPt>
            <c:idx val="18"/>
            <c:marker>
              <c:symbol val="none"/>
            </c:marker>
            <c:bubble3D val="0"/>
            <c:extLst xmlns:c16r2="http://schemas.microsoft.com/office/drawing/2015/06/chart">
              <c:ext xmlns:c16="http://schemas.microsoft.com/office/drawing/2014/chart" uri="{C3380CC4-5D6E-409C-BE32-E72D297353CC}">
                <c16:uniqueId val="{0000000E-FE55-4BFB-9FBF-2587BF44D8C8}"/>
              </c:ext>
            </c:extLst>
          </c:dPt>
          <c:dPt>
            <c:idx val="19"/>
            <c:marker>
              <c:symbol val="none"/>
            </c:marker>
            <c:bubble3D val="0"/>
            <c:extLst xmlns:c16r2="http://schemas.microsoft.com/office/drawing/2015/06/chart">
              <c:ext xmlns:c16="http://schemas.microsoft.com/office/drawing/2014/chart" uri="{C3380CC4-5D6E-409C-BE32-E72D297353CC}">
                <c16:uniqueId val="{0000000F-FE55-4BFB-9FBF-2587BF44D8C8}"/>
              </c:ext>
            </c:extLst>
          </c:dPt>
          <c:dPt>
            <c:idx val="21"/>
            <c:marker>
              <c:symbol val="none"/>
            </c:marker>
            <c:bubble3D val="0"/>
            <c:extLst xmlns:c16r2="http://schemas.microsoft.com/office/drawing/2015/06/chart">
              <c:ext xmlns:c16="http://schemas.microsoft.com/office/drawing/2014/chart" uri="{C3380CC4-5D6E-409C-BE32-E72D297353CC}">
                <c16:uniqueId val="{00000010-FE55-4BFB-9FBF-2587BF44D8C8}"/>
              </c:ext>
            </c:extLst>
          </c:dPt>
          <c:dPt>
            <c:idx val="22"/>
            <c:marker>
              <c:symbol val="none"/>
            </c:marker>
            <c:bubble3D val="0"/>
            <c:extLst xmlns:c16r2="http://schemas.microsoft.com/office/drawing/2015/06/chart">
              <c:ext xmlns:c16="http://schemas.microsoft.com/office/drawing/2014/chart" uri="{C3380CC4-5D6E-409C-BE32-E72D297353CC}">
                <c16:uniqueId val="{00000011-FE55-4BFB-9FBF-2587BF44D8C8}"/>
              </c:ext>
            </c:extLst>
          </c:dPt>
          <c:dPt>
            <c:idx val="23"/>
            <c:marker>
              <c:symbol val="none"/>
            </c:marker>
            <c:bubble3D val="0"/>
            <c:extLst xmlns:c16r2="http://schemas.microsoft.com/office/drawing/2015/06/chart">
              <c:ext xmlns:c16="http://schemas.microsoft.com/office/drawing/2014/chart" uri="{C3380CC4-5D6E-409C-BE32-E72D297353CC}">
                <c16:uniqueId val="{00000012-FE55-4BFB-9FBF-2587BF44D8C8}"/>
              </c:ext>
            </c:extLst>
          </c:dPt>
          <c:dPt>
            <c:idx val="24"/>
            <c:marker>
              <c:symbol val="none"/>
            </c:marker>
            <c:bubble3D val="0"/>
            <c:extLst xmlns:c16r2="http://schemas.microsoft.com/office/drawing/2015/06/chart">
              <c:ext xmlns:c16="http://schemas.microsoft.com/office/drawing/2014/chart" uri="{C3380CC4-5D6E-409C-BE32-E72D297353CC}">
                <c16:uniqueId val="{00000013-FE55-4BFB-9FBF-2587BF44D8C8}"/>
              </c:ext>
            </c:extLst>
          </c:dPt>
          <c:dPt>
            <c:idx val="26"/>
            <c:marker>
              <c:symbol val="none"/>
            </c:marker>
            <c:bubble3D val="0"/>
            <c:extLst xmlns:c16r2="http://schemas.microsoft.com/office/drawing/2015/06/chart">
              <c:ext xmlns:c16="http://schemas.microsoft.com/office/drawing/2014/chart" uri="{C3380CC4-5D6E-409C-BE32-E72D297353CC}">
                <c16:uniqueId val="{00000014-FE55-4BFB-9FBF-2587BF44D8C8}"/>
              </c:ext>
            </c:extLst>
          </c:dPt>
          <c:dPt>
            <c:idx val="27"/>
            <c:marker>
              <c:symbol val="none"/>
            </c:marker>
            <c:bubble3D val="0"/>
            <c:extLst xmlns:c16r2="http://schemas.microsoft.com/office/drawing/2015/06/chart">
              <c:ext xmlns:c16="http://schemas.microsoft.com/office/drawing/2014/chart" uri="{C3380CC4-5D6E-409C-BE32-E72D297353CC}">
                <c16:uniqueId val="{00000015-FE55-4BFB-9FBF-2587BF44D8C8}"/>
              </c:ext>
            </c:extLst>
          </c:dPt>
          <c:dPt>
            <c:idx val="28"/>
            <c:marker>
              <c:symbol val="none"/>
            </c:marker>
            <c:bubble3D val="0"/>
            <c:extLst xmlns:c16r2="http://schemas.microsoft.com/office/drawing/2015/06/chart">
              <c:ext xmlns:c16="http://schemas.microsoft.com/office/drawing/2014/chart" uri="{C3380CC4-5D6E-409C-BE32-E72D297353CC}">
                <c16:uniqueId val="{00000016-FE55-4BFB-9FBF-2587BF44D8C8}"/>
              </c:ext>
            </c:extLst>
          </c:dPt>
          <c:dPt>
            <c:idx val="29"/>
            <c:marker>
              <c:symbol val="none"/>
            </c:marker>
            <c:bubble3D val="0"/>
            <c:extLst xmlns:c16r2="http://schemas.microsoft.com/office/drawing/2015/06/chart">
              <c:ext xmlns:c16="http://schemas.microsoft.com/office/drawing/2014/chart" uri="{C3380CC4-5D6E-409C-BE32-E72D297353CC}">
                <c16:uniqueId val="{00000017-FE55-4BFB-9FBF-2587BF44D8C8}"/>
              </c:ext>
            </c:extLst>
          </c:dPt>
          <c:dPt>
            <c:idx val="31"/>
            <c:marker>
              <c:symbol val="none"/>
            </c:marker>
            <c:bubble3D val="0"/>
            <c:extLst xmlns:c16r2="http://schemas.microsoft.com/office/drawing/2015/06/chart">
              <c:ext xmlns:c16="http://schemas.microsoft.com/office/drawing/2014/chart" uri="{C3380CC4-5D6E-409C-BE32-E72D297353CC}">
                <c16:uniqueId val="{00000018-FE55-4BFB-9FBF-2587BF44D8C8}"/>
              </c:ext>
            </c:extLst>
          </c:dPt>
          <c:dPt>
            <c:idx val="32"/>
            <c:marker>
              <c:symbol val="none"/>
            </c:marker>
            <c:bubble3D val="0"/>
            <c:extLst xmlns:c16r2="http://schemas.microsoft.com/office/drawing/2015/06/chart">
              <c:ext xmlns:c16="http://schemas.microsoft.com/office/drawing/2014/chart" uri="{C3380CC4-5D6E-409C-BE32-E72D297353CC}">
                <c16:uniqueId val="{00000019-FE55-4BFB-9FBF-2587BF44D8C8}"/>
              </c:ext>
            </c:extLst>
          </c:dPt>
          <c:dPt>
            <c:idx val="33"/>
            <c:marker>
              <c:symbol val="none"/>
            </c:marker>
            <c:bubble3D val="0"/>
            <c:extLst xmlns:c16r2="http://schemas.microsoft.com/office/drawing/2015/06/chart">
              <c:ext xmlns:c16="http://schemas.microsoft.com/office/drawing/2014/chart" uri="{C3380CC4-5D6E-409C-BE32-E72D297353CC}">
                <c16:uniqueId val="{0000001A-FE55-4BFB-9FBF-2587BF44D8C8}"/>
              </c:ext>
            </c:extLst>
          </c:dPt>
          <c:dPt>
            <c:idx val="34"/>
            <c:marker>
              <c:symbol val="none"/>
            </c:marker>
            <c:bubble3D val="0"/>
            <c:extLst xmlns:c16r2="http://schemas.microsoft.com/office/drawing/2015/06/chart">
              <c:ext xmlns:c16="http://schemas.microsoft.com/office/drawing/2014/chart" uri="{C3380CC4-5D6E-409C-BE32-E72D297353CC}">
                <c16:uniqueId val="{0000001B-FE55-4BFB-9FBF-2587BF44D8C8}"/>
              </c:ext>
            </c:extLst>
          </c:dPt>
          <c:dPt>
            <c:idx val="36"/>
            <c:marker>
              <c:symbol val="none"/>
            </c:marker>
            <c:bubble3D val="0"/>
            <c:extLst xmlns:c16r2="http://schemas.microsoft.com/office/drawing/2015/06/chart">
              <c:ext xmlns:c16="http://schemas.microsoft.com/office/drawing/2014/chart" uri="{C3380CC4-5D6E-409C-BE32-E72D297353CC}">
                <c16:uniqueId val="{0000001C-FE55-4BFB-9FBF-2587BF44D8C8}"/>
              </c:ext>
            </c:extLst>
          </c:dPt>
          <c:dPt>
            <c:idx val="37"/>
            <c:marker>
              <c:symbol val="none"/>
            </c:marker>
            <c:bubble3D val="0"/>
            <c:extLst xmlns:c16r2="http://schemas.microsoft.com/office/drawing/2015/06/chart">
              <c:ext xmlns:c16="http://schemas.microsoft.com/office/drawing/2014/chart" uri="{C3380CC4-5D6E-409C-BE32-E72D297353CC}">
                <c16:uniqueId val="{0000001D-FE55-4BFB-9FBF-2587BF44D8C8}"/>
              </c:ext>
            </c:extLst>
          </c:dPt>
          <c:dPt>
            <c:idx val="38"/>
            <c:marker>
              <c:symbol val="none"/>
            </c:marker>
            <c:bubble3D val="0"/>
            <c:extLst xmlns:c16r2="http://schemas.microsoft.com/office/drawing/2015/06/chart">
              <c:ext xmlns:c16="http://schemas.microsoft.com/office/drawing/2014/chart" uri="{C3380CC4-5D6E-409C-BE32-E72D297353CC}">
                <c16:uniqueId val="{0000001E-FE55-4BFB-9FBF-2587BF44D8C8}"/>
              </c:ext>
            </c:extLst>
          </c:dPt>
          <c:dPt>
            <c:idx val="39"/>
            <c:marker>
              <c:symbol val="none"/>
            </c:marker>
            <c:bubble3D val="0"/>
            <c:extLst xmlns:c16r2="http://schemas.microsoft.com/office/drawing/2015/06/chart">
              <c:ext xmlns:c16="http://schemas.microsoft.com/office/drawing/2014/chart" uri="{C3380CC4-5D6E-409C-BE32-E72D297353CC}">
                <c16:uniqueId val="{0000001F-FE55-4BFB-9FBF-2587BF44D8C8}"/>
              </c:ext>
            </c:extLst>
          </c:dPt>
          <c:dPt>
            <c:idx val="41"/>
            <c:marker>
              <c:symbol val="none"/>
            </c:marker>
            <c:bubble3D val="0"/>
            <c:extLst xmlns:c16r2="http://schemas.microsoft.com/office/drawing/2015/06/chart">
              <c:ext xmlns:c16="http://schemas.microsoft.com/office/drawing/2014/chart" uri="{C3380CC4-5D6E-409C-BE32-E72D297353CC}">
                <c16:uniqueId val="{00000020-FE55-4BFB-9FBF-2587BF44D8C8}"/>
              </c:ext>
            </c:extLst>
          </c:dPt>
          <c:dPt>
            <c:idx val="42"/>
            <c:marker>
              <c:symbol val="none"/>
            </c:marker>
            <c:bubble3D val="0"/>
            <c:extLst xmlns:c16r2="http://schemas.microsoft.com/office/drawing/2015/06/chart">
              <c:ext xmlns:c16="http://schemas.microsoft.com/office/drawing/2014/chart" uri="{C3380CC4-5D6E-409C-BE32-E72D297353CC}">
                <c16:uniqueId val="{00000021-FE55-4BFB-9FBF-2587BF44D8C8}"/>
              </c:ext>
            </c:extLst>
          </c:dPt>
          <c:dPt>
            <c:idx val="43"/>
            <c:marker>
              <c:symbol val="none"/>
            </c:marker>
            <c:bubble3D val="0"/>
            <c:extLst xmlns:c16r2="http://schemas.microsoft.com/office/drawing/2015/06/chart">
              <c:ext xmlns:c16="http://schemas.microsoft.com/office/drawing/2014/chart" uri="{C3380CC4-5D6E-409C-BE32-E72D297353CC}">
                <c16:uniqueId val="{00000022-FE55-4BFB-9FBF-2587BF44D8C8}"/>
              </c:ext>
            </c:extLst>
          </c:dPt>
          <c:dPt>
            <c:idx val="44"/>
            <c:marker>
              <c:symbol val="none"/>
            </c:marker>
            <c:bubble3D val="0"/>
            <c:extLst xmlns:c16r2="http://schemas.microsoft.com/office/drawing/2015/06/chart">
              <c:ext xmlns:c16="http://schemas.microsoft.com/office/drawing/2014/chart" uri="{C3380CC4-5D6E-409C-BE32-E72D297353CC}">
                <c16:uniqueId val="{00000023-FE55-4BFB-9FBF-2587BF44D8C8}"/>
              </c:ext>
            </c:extLst>
          </c:dPt>
          <c:dPt>
            <c:idx val="46"/>
            <c:marker>
              <c:symbol val="none"/>
            </c:marker>
            <c:bubble3D val="0"/>
            <c:extLst xmlns:c16r2="http://schemas.microsoft.com/office/drawing/2015/06/chart">
              <c:ext xmlns:c16="http://schemas.microsoft.com/office/drawing/2014/chart" uri="{C3380CC4-5D6E-409C-BE32-E72D297353CC}">
                <c16:uniqueId val="{00000024-FE55-4BFB-9FBF-2587BF44D8C8}"/>
              </c:ext>
            </c:extLst>
          </c:dPt>
          <c:dPt>
            <c:idx val="47"/>
            <c:marker>
              <c:symbol val="none"/>
            </c:marker>
            <c:bubble3D val="0"/>
            <c:extLst xmlns:c16r2="http://schemas.microsoft.com/office/drawing/2015/06/chart">
              <c:ext xmlns:c16="http://schemas.microsoft.com/office/drawing/2014/chart" uri="{C3380CC4-5D6E-409C-BE32-E72D297353CC}">
                <c16:uniqueId val="{00000025-FE55-4BFB-9FBF-2587BF44D8C8}"/>
              </c:ext>
            </c:extLst>
          </c:dPt>
          <c:dPt>
            <c:idx val="48"/>
            <c:marker>
              <c:symbol val="none"/>
            </c:marker>
            <c:bubble3D val="0"/>
            <c:extLst xmlns:c16r2="http://schemas.microsoft.com/office/drawing/2015/06/chart">
              <c:ext xmlns:c16="http://schemas.microsoft.com/office/drawing/2014/chart" uri="{C3380CC4-5D6E-409C-BE32-E72D297353CC}">
                <c16:uniqueId val="{00000026-FE55-4BFB-9FBF-2587BF44D8C8}"/>
              </c:ext>
            </c:extLst>
          </c:dPt>
          <c:dPt>
            <c:idx val="49"/>
            <c:marker>
              <c:symbol val="none"/>
            </c:marker>
            <c:bubble3D val="0"/>
            <c:extLst xmlns:c16r2="http://schemas.microsoft.com/office/drawing/2015/06/chart">
              <c:ext xmlns:c16="http://schemas.microsoft.com/office/drawing/2014/chart" uri="{C3380CC4-5D6E-409C-BE32-E72D297353CC}">
                <c16:uniqueId val="{00000027-FE55-4BFB-9FBF-2587BF44D8C8}"/>
              </c:ext>
            </c:extLst>
          </c:dPt>
          <c:dPt>
            <c:idx val="51"/>
            <c:marker>
              <c:symbol val="none"/>
            </c:marker>
            <c:bubble3D val="0"/>
            <c:extLst xmlns:c16r2="http://schemas.microsoft.com/office/drawing/2015/06/chart">
              <c:ext xmlns:c16="http://schemas.microsoft.com/office/drawing/2014/chart" uri="{C3380CC4-5D6E-409C-BE32-E72D297353CC}">
                <c16:uniqueId val="{00000028-FE55-4BFB-9FBF-2587BF44D8C8}"/>
              </c:ext>
            </c:extLst>
          </c:dPt>
          <c:dPt>
            <c:idx val="52"/>
            <c:marker>
              <c:symbol val="none"/>
            </c:marker>
            <c:bubble3D val="0"/>
            <c:extLst xmlns:c16r2="http://schemas.microsoft.com/office/drawing/2015/06/chart">
              <c:ext xmlns:c16="http://schemas.microsoft.com/office/drawing/2014/chart" uri="{C3380CC4-5D6E-409C-BE32-E72D297353CC}">
                <c16:uniqueId val="{00000029-FE55-4BFB-9FBF-2587BF44D8C8}"/>
              </c:ext>
            </c:extLst>
          </c:dPt>
          <c:dPt>
            <c:idx val="53"/>
            <c:marker>
              <c:symbol val="none"/>
            </c:marker>
            <c:bubble3D val="0"/>
            <c:extLst xmlns:c16r2="http://schemas.microsoft.com/office/drawing/2015/06/chart">
              <c:ext xmlns:c16="http://schemas.microsoft.com/office/drawing/2014/chart" uri="{C3380CC4-5D6E-409C-BE32-E72D297353CC}">
                <c16:uniqueId val="{0000002A-FE55-4BFB-9FBF-2587BF44D8C8}"/>
              </c:ext>
            </c:extLst>
          </c:dPt>
          <c:dPt>
            <c:idx val="54"/>
            <c:marker>
              <c:symbol val="none"/>
            </c:marker>
            <c:bubble3D val="0"/>
            <c:extLst xmlns:c16r2="http://schemas.microsoft.com/office/drawing/2015/06/chart">
              <c:ext xmlns:c16="http://schemas.microsoft.com/office/drawing/2014/chart" uri="{C3380CC4-5D6E-409C-BE32-E72D297353CC}">
                <c16:uniqueId val="{0000002B-FE55-4BFB-9FBF-2587BF44D8C8}"/>
              </c:ext>
            </c:extLst>
          </c:dPt>
          <c:dLbls>
            <c:dLbl>
              <c:idx val="55"/>
              <c:layout>
                <c:manualLayout>
                  <c:x val="0"/>
                  <c:y val="1.891666666666666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r"/>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2C-FE55-4BFB-9FBF-2587BF44D8C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総括表!$C$291:$BF$291</c:f>
              <c:numCache>
                <c:formatCode>#,##0_ ;[Red]\-#,##0\ </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D-FE55-4BFB-9FBF-2587BF44D8C8}"/>
            </c:ext>
          </c:extLst>
        </c:ser>
        <c:dLbls>
          <c:showLegendKey val="0"/>
          <c:showVal val="0"/>
          <c:showCatName val="0"/>
          <c:showSerName val="0"/>
          <c:showPercent val="0"/>
          <c:showBubbleSize val="0"/>
        </c:dLbls>
        <c:smooth val="0"/>
        <c:axId val="514314672"/>
        <c:axId val="514317024"/>
        <c:extLst xmlns:c16r2="http://schemas.microsoft.com/office/drawing/2015/06/chart"/>
      </c:lineChart>
      <c:catAx>
        <c:axId val="514314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en-US" altLang="ja-JP"/>
                  <a:t>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7024"/>
        <c:crosses val="autoZero"/>
        <c:auto val="1"/>
        <c:lblAlgn val="ctr"/>
        <c:lblOffset val="100"/>
        <c:tickLblSkip val="5"/>
        <c:tickMarkSkip val="1"/>
        <c:noMultiLvlLbl val="0"/>
      </c:catAx>
      <c:valAx>
        <c:axId val="514317024"/>
        <c:scaling>
          <c:orientation val="minMax"/>
          <c:max val="4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世帯</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4672"/>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総括表!$A$331</c:f>
          <c:strCache>
            <c:ptCount val="1"/>
            <c:pt idx="0">
              <c:v>：世帯あたり人員（総人口/世帯数）_区全域</c:v>
            </c:pt>
          </c:strCache>
        </c:strRef>
      </c:tx>
      <c:layout>
        <c:manualLayout>
          <c:xMode val="edge"/>
          <c:yMode val="edge"/>
          <c:x val="2.2090389386258225E-4"/>
          <c:y val="1.465403543307086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総括表!$B$334</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C08A-4E1E-BA80-01DB4E351613}"/>
              </c:ext>
            </c:extLst>
          </c:dPt>
          <c:dPt>
            <c:idx val="2"/>
            <c:marker>
              <c:symbol val="none"/>
            </c:marker>
            <c:bubble3D val="0"/>
            <c:extLst xmlns:c16r2="http://schemas.microsoft.com/office/drawing/2015/06/chart">
              <c:ext xmlns:c16="http://schemas.microsoft.com/office/drawing/2014/chart" uri="{C3380CC4-5D6E-409C-BE32-E72D297353CC}">
                <c16:uniqueId val="{00000001-C08A-4E1E-BA80-01DB4E351613}"/>
              </c:ext>
            </c:extLst>
          </c:dPt>
          <c:dPt>
            <c:idx val="3"/>
            <c:marker>
              <c:symbol val="none"/>
            </c:marker>
            <c:bubble3D val="0"/>
            <c:extLst xmlns:c16r2="http://schemas.microsoft.com/office/drawing/2015/06/chart">
              <c:ext xmlns:c16="http://schemas.microsoft.com/office/drawing/2014/chart" uri="{C3380CC4-5D6E-409C-BE32-E72D297353CC}">
                <c16:uniqueId val="{00000002-C08A-4E1E-BA80-01DB4E351613}"/>
              </c:ext>
            </c:extLst>
          </c:dPt>
          <c:dPt>
            <c:idx val="4"/>
            <c:marker>
              <c:symbol val="none"/>
            </c:marker>
            <c:bubble3D val="0"/>
            <c:extLst xmlns:c16r2="http://schemas.microsoft.com/office/drawing/2015/06/chart">
              <c:ext xmlns:c16="http://schemas.microsoft.com/office/drawing/2014/chart" uri="{C3380CC4-5D6E-409C-BE32-E72D297353CC}">
                <c16:uniqueId val="{00000003-C08A-4E1E-BA80-01DB4E351613}"/>
              </c:ext>
            </c:extLst>
          </c:dPt>
          <c:dPt>
            <c:idx val="6"/>
            <c:marker>
              <c:symbol val="none"/>
            </c:marker>
            <c:bubble3D val="0"/>
            <c:extLst xmlns:c16r2="http://schemas.microsoft.com/office/drawing/2015/06/chart">
              <c:ext xmlns:c16="http://schemas.microsoft.com/office/drawing/2014/chart" uri="{C3380CC4-5D6E-409C-BE32-E72D297353CC}">
                <c16:uniqueId val="{00000004-C08A-4E1E-BA80-01DB4E351613}"/>
              </c:ext>
            </c:extLst>
          </c:dPt>
          <c:dPt>
            <c:idx val="7"/>
            <c:marker>
              <c:symbol val="none"/>
            </c:marker>
            <c:bubble3D val="0"/>
            <c:extLst xmlns:c16r2="http://schemas.microsoft.com/office/drawing/2015/06/chart">
              <c:ext xmlns:c16="http://schemas.microsoft.com/office/drawing/2014/chart" uri="{C3380CC4-5D6E-409C-BE32-E72D297353CC}">
                <c16:uniqueId val="{00000005-C08A-4E1E-BA80-01DB4E351613}"/>
              </c:ext>
            </c:extLst>
          </c:dPt>
          <c:dPt>
            <c:idx val="8"/>
            <c:marker>
              <c:symbol val="none"/>
            </c:marker>
            <c:bubble3D val="0"/>
            <c:extLst xmlns:c16r2="http://schemas.microsoft.com/office/drawing/2015/06/chart">
              <c:ext xmlns:c16="http://schemas.microsoft.com/office/drawing/2014/chart" uri="{C3380CC4-5D6E-409C-BE32-E72D297353CC}">
                <c16:uniqueId val="{00000006-C08A-4E1E-BA80-01DB4E351613}"/>
              </c:ext>
            </c:extLst>
          </c:dPt>
          <c:dPt>
            <c:idx val="9"/>
            <c:marker>
              <c:symbol val="none"/>
            </c:marker>
            <c:bubble3D val="0"/>
            <c:extLst xmlns:c16r2="http://schemas.microsoft.com/office/drawing/2015/06/chart">
              <c:ext xmlns:c16="http://schemas.microsoft.com/office/drawing/2014/chart" uri="{C3380CC4-5D6E-409C-BE32-E72D297353CC}">
                <c16:uniqueId val="{00000007-C08A-4E1E-BA80-01DB4E351613}"/>
              </c:ext>
            </c:extLst>
          </c:dPt>
          <c:dPt>
            <c:idx val="11"/>
            <c:marker>
              <c:symbol val="none"/>
            </c:marker>
            <c:bubble3D val="0"/>
            <c:extLst xmlns:c16r2="http://schemas.microsoft.com/office/drawing/2015/06/chart">
              <c:ext xmlns:c16="http://schemas.microsoft.com/office/drawing/2014/chart" uri="{C3380CC4-5D6E-409C-BE32-E72D297353CC}">
                <c16:uniqueId val="{00000008-C08A-4E1E-BA80-01DB4E351613}"/>
              </c:ext>
            </c:extLst>
          </c:dPt>
          <c:dPt>
            <c:idx val="12"/>
            <c:marker>
              <c:symbol val="none"/>
            </c:marker>
            <c:bubble3D val="0"/>
            <c:extLst xmlns:c16r2="http://schemas.microsoft.com/office/drawing/2015/06/chart">
              <c:ext xmlns:c16="http://schemas.microsoft.com/office/drawing/2014/chart" uri="{C3380CC4-5D6E-409C-BE32-E72D297353CC}">
                <c16:uniqueId val="{00000009-C08A-4E1E-BA80-01DB4E351613}"/>
              </c:ext>
            </c:extLst>
          </c:dPt>
          <c:dPt>
            <c:idx val="13"/>
            <c:marker>
              <c:symbol val="none"/>
            </c:marker>
            <c:bubble3D val="0"/>
            <c:extLst xmlns:c16r2="http://schemas.microsoft.com/office/drawing/2015/06/chart">
              <c:ext xmlns:c16="http://schemas.microsoft.com/office/drawing/2014/chart" uri="{C3380CC4-5D6E-409C-BE32-E72D297353CC}">
                <c16:uniqueId val="{0000000A-C08A-4E1E-BA80-01DB4E351613}"/>
              </c:ext>
            </c:extLst>
          </c:dPt>
          <c:dPt>
            <c:idx val="14"/>
            <c:marker>
              <c:symbol val="none"/>
            </c:marker>
            <c:bubble3D val="0"/>
            <c:extLst xmlns:c16r2="http://schemas.microsoft.com/office/drawing/2015/06/chart">
              <c:ext xmlns:c16="http://schemas.microsoft.com/office/drawing/2014/chart" uri="{C3380CC4-5D6E-409C-BE32-E72D297353CC}">
                <c16:uniqueId val="{0000000B-C08A-4E1E-BA80-01DB4E351613}"/>
              </c:ext>
            </c:extLst>
          </c:dPt>
          <c:dPt>
            <c:idx val="16"/>
            <c:marker>
              <c:symbol val="none"/>
            </c:marker>
            <c:bubble3D val="0"/>
            <c:extLst xmlns:c16r2="http://schemas.microsoft.com/office/drawing/2015/06/chart">
              <c:ext xmlns:c16="http://schemas.microsoft.com/office/drawing/2014/chart" uri="{C3380CC4-5D6E-409C-BE32-E72D297353CC}">
                <c16:uniqueId val="{0000000C-C08A-4E1E-BA80-01DB4E351613}"/>
              </c:ext>
            </c:extLst>
          </c:dPt>
          <c:dPt>
            <c:idx val="17"/>
            <c:marker>
              <c:symbol val="none"/>
            </c:marker>
            <c:bubble3D val="0"/>
            <c:extLst xmlns:c16r2="http://schemas.microsoft.com/office/drawing/2015/06/chart">
              <c:ext xmlns:c16="http://schemas.microsoft.com/office/drawing/2014/chart" uri="{C3380CC4-5D6E-409C-BE32-E72D297353CC}">
                <c16:uniqueId val="{0000000D-C08A-4E1E-BA80-01DB4E351613}"/>
              </c:ext>
            </c:extLst>
          </c:dPt>
          <c:dPt>
            <c:idx val="18"/>
            <c:marker>
              <c:symbol val="none"/>
            </c:marker>
            <c:bubble3D val="0"/>
            <c:extLst xmlns:c16r2="http://schemas.microsoft.com/office/drawing/2015/06/chart">
              <c:ext xmlns:c16="http://schemas.microsoft.com/office/drawing/2014/chart" uri="{C3380CC4-5D6E-409C-BE32-E72D297353CC}">
                <c16:uniqueId val="{0000000E-C08A-4E1E-BA80-01DB4E351613}"/>
              </c:ext>
            </c:extLst>
          </c:dPt>
          <c:dPt>
            <c:idx val="19"/>
            <c:marker>
              <c:symbol val="none"/>
            </c:marker>
            <c:bubble3D val="0"/>
            <c:extLst xmlns:c16r2="http://schemas.microsoft.com/office/drawing/2015/06/chart">
              <c:ext xmlns:c16="http://schemas.microsoft.com/office/drawing/2014/chart" uri="{C3380CC4-5D6E-409C-BE32-E72D297353CC}">
                <c16:uniqueId val="{0000000F-C08A-4E1E-BA80-01DB4E351613}"/>
              </c:ext>
            </c:extLst>
          </c:dPt>
          <c:dPt>
            <c:idx val="21"/>
            <c:marker>
              <c:symbol val="none"/>
            </c:marker>
            <c:bubble3D val="0"/>
            <c:extLst xmlns:c16r2="http://schemas.microsoft.com/office/drawing/2015/06/chart">
              <c:ext xmlns:c16="http://schemas.microsoft.com/office/drawing/2014/chart" uri="{C3380CC4-5D6E-409C-BE32-E72D297353CC}">
                <c16:uniqueId val="{00000010-C08A-4E1E-BA80-01DB4E351613}"/>
              </c:ext>
            </c:extLst>
          </c:dPt>
          <c:dPt>
            <c:idx val="22"/>
            <c:marker>
              <c:symbol val="none"/>
            </c:marker>
            <c:bubble3D val="0"/>
            <c:extLst xmlns:c16r2="http://schemas.microsoft.com/office/drawing/2015/06/chart">
              <c:ext xmlns:c16="http://schemas.microsoft.com/office/drawing/2014/chart" uri="{C3380CC4-5D6E-409C-BE32-E72D297353CC}">
                <c16:uniqueId val="{00000011-C08A-4E1E-BA80-01DB4E351613}"/>
              </c:ext>
            </c:extLst>
          </c:dPt>
          <c:dPt>
            <c:idx val="23"/>
            <c:marker>
              <c:symbol val="none"/>
            </c:marker>
            <c:bubble3D val="0"/>
            <c:extLst xmlns:c16r2="http://schemas.microsoft.com/office/drawing/2015/06/chart">
              <c:ext xmlns:c16="http://schemas.microsoft.com/office/drawing/2014/chart" uri="{C3380CC4-5D6E-409C-BE32-E72D297353CC}">
                <c16:uniqueId val="{00000012-C08A-4E1E-BA80-01DB4E351613}"/>
              </c:ext>
            </c:extLst>
          </c:dPt>
          <c:dPt>
            <c:idx val="24"/>
            <c:marker>
              <c:symbol val="none"/>
            </c:marker>
            <c:bubble3D val="0"/>
            <c:extLst xmlns:c16r2="http://schemas.microsoft.com/office/drawing/2015/06/chart">
              <c:ext xmlns:c16="http://schemas.microsoft.com/office/drawing/2014/chart" uri="{C3380CC4-5D6E-409C-BE32-E72D297353CC}">
                <c16:uniqueId val="{00000013-C08A-4E1E-BA80-01DB4E351613}"/>
              </c:ext>
            </c:extLst>
          </c:dPt>
          <c:dPt>
            <c:idx val="26"/>
            <c:marker>
              <c:symbol val="none"/>
            </c:marker>
            <c:bubble3D val="0"/>
            <c:extLst xmlns:c16r2="http://schemas.microsoft.com/office/drawing/2015/06/chart">
              <c:ext xmlns:c16="http://schemas.microsoft.com/office/drawing/2014/chart" uri="{C3380CC4-5D6E-409C-BE32-E72D297353CC}">
                <c16:uniqueId val="{00000014-C08A-4E1E-BA80-01DB4E351613}"/>
              </c:ext>
            </c:extLst>
          </c:dPt>
          <c:dPt>
            <c:idx val="27"/>
            <c:marker>
              <c:symbol val="none"/>
            </c:marker>
            <c:bubble3D val="0"/>
            <c:extLst xmlns:c16r2="http://schemas.microsoft.com/office/drawing/2015/06/chart">
              <c:ext xmlns:c16="http://schemas.microsoft.com/office/drawing/2014/chart" uri="{C3380CC4-5D6E-409C-BE32-E72D297353CC}">
                <c16:uniqueId val="{00000015-C08A-4E1E-BA80-01DB4E351613}"/>
              </c:ext>
            </c:extLst>
          </c:dPt>
          <c:dPt>
            <c:idx val="28"/>
            <c:marker>
              <c:symbol val="none"/>
            </c:marker>
            <c:bubble3D val="0"/>
            <c:extLst xmlns:c16r2="http://schemas.microsoft.com/office/drawing/2015/06/chart">
              <c:ext xmlns:c16="http://schemas.microsoft.com/office/drawing/2014/chart" uri="{C3380CC4-5D6E-409C-BE32-E72D297353CC}">
                <c16:uniqueId val="{00000016-C08A-4E1E-BA80-01DB4E351613}"/>
              </c:ext>
            </c:extLst>
          </c:dPt>
          <c:dPt>
            <c:idx val="29"/>
            <c:marker>
              <c:symbol val="none"/>
            </c:marker>
            <c:bubble3D val="0"/>
            <c:extLst xmlns:c16r2="http://schemas.microsoft.com/office/drawing/2015/06/chart">
              <c:ext xmlns:c16="http://schemas.microsoft.com/office/drawing/2014/chart" uri="{C3380CC4-5D6E-409C-BE32-E72D297353CC}">
                <c16:uniqueId val="{00000017-C08A-4E1E-BA80-01DB4E351613}"/>
              </c:ext>
            </c:extLst>
          </c:dPt>
          <c:dPt>
            <c:idx val="31"/>
            <c:marker>
              <c:symbol val="none"/>
            </c:marker>
            <c:bubble3D val="0"/>
            <c:extLst xmlns:c16r2="http://schemas.microsoft.com/office/drawing/2015/06/chart">
              <c:ext xmlns:c16="http://schemas.microsoft.com/office/drawing/2014/chart" uri="{C3380CC4-5D6E-409C-BE32-E72D297353CC}">
                <c16:uniqueId val="{00000018-C08A-4E1E-BA80-01DB4E351613}"/>
              </c:ext>
            </c:extLst>
          </c:dPt>
          <c:dPt>
            <c:idx val="32"/>
            <c:marker>
              <c:symbol val="none"/>
            </c:marker>
            <c:bubble3D val="0"/>
            <c:extLst xmlns:c16r2="http://schemas.microsoft.com/office/drawing/2015/06/chart">
              <c:ext xmlns:c16="http://schemas.microsoft.com/office/drawing/2014/chart" uri="{C3380CC4-5D6E-409C-BE32-E72D297353CC}">
                <c16:uniqueId val="{00000019-C08A-4E1E-BA80-01DB4E351613}"/>
              </c:ext>
            </c:extLst>
          </c:dPt>
          <c:dPt>
            <c:idx val="33"/>
            <c:marker>
              <c:symbol val="none"/>
            </c:marker>
            <c:bubble3D val="0"/>
            <c:extLst xmlns:c16r2="http://schemas.microsoft.com/office/drawing/2015/06/chart">
              <c:ext xmlns:c16="http://schemas.microsoft.com/office/drawing/2014/chart" uri="{C3380CC4-5D6E-409C-BE32-E72D297353CC}">
                <c16:uniqueId val="{0000001A-C08A-4E1E-BA80-01DB4E351613}"/>
              </c:ext>
            </c:extLst>
          </c:dPt>
          <c:dPt>
            <c:idx val="34"/>
            <c:marker>
              <c:symbol val="none"/>
            </c:marker>
            <c:bubble3D val="0"/>
            <c:extLst xmlns:c16r2="http://schemas.microsoft.com/office/drawing/2015/06/chart">
              <c:ext xmlns:c16="http://schemas.microsoft.com/office/drawing/2014/chart" uri="{C3380CC4-5D6E-409C-BE32-E72D297353CC}">
                <c16:uniqueId val="{0000001B-C08A-4E1E-BA80-01DB4E351613}"/>
              </c:ext>
            </c:extLst>
          </c:dPt>
          <c:dPt>
            <c:idx val="36"/>
            <c:marker>
              <c:symbol val="none"/>
            </c:marker>
            <c:bubble3D val="0"/>
            <c:extLst xmlns:c16r2="http://schemas.microsoft.com/office/drawing/2015/06/chart">
              <c:ext xmlns:c16="http://schemas.microsoft.com/office/drawing/2014/chart" uri="{C3380CC4-5D6E-409C-BE32-E72D297353CC}">
                <c16:uniqueId val="{0000001C-C08A-4E1E-BA80-01DB4E351613}"/>
              </c:ext>
            </c:extLst>
          </c:dPt>
          <c:dPt>
            <c:idx val="37"/>
            <c:marker>
              <c:symbol val="none"/>
            </c:marker>
            <c:bubble3D val="0"/>
            <c:extLst xmlns:c16r2="http://schemas.microsoft.com/office/drawing/2015/06/chart">
              <c:ext xmlns:c16="http://schemas.microsoft.com/office/drawing/2014/chart" uri="{C3380CC4-5D6E-409C-BE32-E72D297353CC}">
                <c16:uniqueId val="{0000001D-C08A-4E1E-BA80-01DB4E351613}"/>
              </c:ext>
            </c:extLst>
          </c:dPt>
          <c:dPt>
            <c:idx val="38"/>
            <c:marker>
              <c:symbol val="none"/>
            </c:marker>
            <c:bubble3D val="0"/>
            <c:extLst xmlns:c16r2="http://schemas.microsoft.com/office/drawing/2015/06/chart">
              <c:ext xmlns:c16="http://schemas.microsoft.com/office/drawing/2014/chart" uri="{C3380CC4-5D6E-409C-BE32-E72D297353CC}">
                <c16:uniqueId val="{0000001E-C08A-4E1E-BA80-01DB4E351613}"/>
              </c:ext>
            </c:extLst>
          </c:dPt>
          <c:dPt>
            <c:idx val="39"/>
            <c:marker>
              <c:symbol val="none"/>
            </c:marker>
            <c:bubble3D val="0"/>
            <c:extLst xmlns:c16r2="http://schemas.microsoft.com/office/drawing/2015/06/chart">
              <c:ext xmlns:c16="http://schemas.microsoft.com/office/drawing/2014/chart" uri="{C3380CC4-5D6E-409C-BE32-E72D297353CC}">
                <c16:uniqueId val="{0000001F-C08A-4E1E-BA80-01DB4E351613}"/>
              </c:ext>
            </c:extLst>
          </c:dPt>
          <c:dPt>
            <c:idx val="41"/>
            <c:marker>
              <c:symbol val="none"/>
            </c:marker>
            <c:bubble3D val="0"/>
            <c:extLst xmlns:c16r2="http://schemas.microsoft.com/office/drawing/2015/06/chart">
              <c:ext xmlns:c16="http://schemas.microsoft.com/office/drawing/2014/chart" uri="{C3380CC4-5D6E-409C-BE32-E72D297353CC}">
                <c16:uniqueId val="{00000020-C08A-4E1E-BA80-01DB4E351613}"/>
              </c:ext>
            </c:extLst>
          </c:dPt>
          <c:dPt>
            <c:idx val="42"/>
            <c:marker>
              <c:symbol val="none"/>
            </c:marker>
            <c:bubble3D val="0"/>
            <c:extLst xmlns:c16r2="http://schemas.microsoft.com/office/drawing/2015/06/chart">
              <c:ext xmlns:c16="http://schemas.microsoft.com/office/drawing/2014/chart" uri="{C3380CC4-5D6E-409C-BE32-E72D297353CC}">
                <c16:uniqueId val="{00000021-C08A-4E1E-BA80-01DB4E351613}"/>
              </c:ext>
            </c:extLst>
          </c:dPt>
          <c:dPt>
            <c:idx val="43"/>
            <c:marker>
              <c:symbol val="none"/>
            </c:marker>
            <c:bubble3D val="0"/>
            <c:extLst xmlns:c16r2="http://schemas.microsoft.com/office/drawing/2015/06/chart">
              <c:ext xmlns:c16="http://schemas.microsoft.com/office/drawing/2014/chart" uri="{C3380CC4-5D6E-409C-BE32-E72D297353CC}">
                <c16:uniqueId val="{00000022-C08A-4E1E-BA80-01DB4E351613}"/>
              </c:ext>
            </c:extLst>
          </c:dPt>
          <c:dPt>
            <c:idx val="44"/>
            <c:marker>
              <c:symbol val="none"/>
            </c:marker>
            <c:bubble3D val="0"/>
            <c:extLst xmlns:c16r2="http://schemas.microsoft.com/office/drawing/2015/06/chart">
              <c:ext xmlns:c16="http://schemas.microsoft.com/office/drawing/2014/chart" uri="{C3380CC4-5D6E-409C-BE32-E72D297353CC}">
                <c16:uniqueId val="{00000023-C08A-4E1E-BA80-01DB4E351613}"/>
              </c:ext>
            </c:extLst>
          </c:dPt>
          <c:dPt>
            <c:idx val="46"/>
            <c:marker>
              <c:symbol val="none"/>
            </c:marker>
            <c:bubble3D val="0"/>
            <c:extLst xmlns:c16r2="http://schemas.microsoft.com/office/drawing/2015/06/chart">
              <c:ext xmlns:c16="http://schemas.microsoft.com/office/drawing/2014/chart" uri="{C3380CC4-5D6E-409C-BE32-E72D297353CC}">
                <c16:uniqueId val="{00000024-C08A-4E1E-BA80-01DB4E351613}"/>
              </c:ext>
            </c:extLst>
          </c:dPt>
          <c:dPt>
            <c:idx val="47"/>
            <c:marker>
              <c:symbol val="none"/>
            </c:marker>
            <c:bubble3D val="0"/>
            <c:extLst xmlns:c16r2="http://schemas.microsoft.com/office/drawing/2015/06/chart">
              <c:ext xmlns:c16="http://schemas.microsoft.com/office/drawing/2014/chart" uri="{C3380CC4-5D6E-409C-BE32-E72D297353CC}">
                <c16:uniqueId val="{00000025-C08A-4E1E-BA80-01DB4E351613}"/>
              </c:ext>
            </c:extLst>
          </c:dPt>
          <c:dPt>
            <c:idx val="48"/>
            <c:marker>
              <c:symbol val="none"/>
            </c:marker>
            <c:bubble3D val="0"/>
            <c:extLst xmlns:c16r2="http://schemas.microsoft.com/office/drawing/2015/06/chart">
              <c:ext xmlns:c16="http://schemas.microsoft.com/office/drawing/2014/chart" uri="{C3380CC4-5D6E-409C-BE32-E72D297353CC}">
                <c16:uniqueId val="{00000026-C08A-4E1E-BA80-01DB4E351613}"/>
              </c:ext>
            </c:extLst>
          </c:dPt>
          <c:dPt>
            <c:idx val="49"/>
            <c:marker>
              <c:symbol val="none"/>
            </c:marker>
            <c:bubble3D val="0"/>
            <c:extLst xmlns:c16r2="http://schemas.microsoft.com/office/drawing/2015/06/chart">
              <c:ext xmlns:c16="http://schemas.microsoft.com/office/drawing/2014/chart" uri="{C3380CC4-5D6E-409C-BE32-E72D297353CC}">
                <c16:uniqueId val="{00000027-C08A-4E1E-BA80-01DB4E351613}"/>
              </c:ext>
            </c:extLst>
          </c:dPt>
          <c:dPt>
            <c:idx val="51"/>
            <c:marker>
              <c:symbol val="none"/>
            </c:marker>
            <c:bubble3D val="0"/>
            <c:extLst xmlns:c16r2="http://schemas.microsoft.com/office/drawing/2015/06/chart">
              <c:ext xmlns:c16="http://schemas.microsoft.com/office/drawing/2014/chart" uri="{C3380CC4-5D6E-409C-BE32-E72D297353CC}">
                <c16:uniqueId val="{00000028-C08A-4E1E-BA80-01DB4E351613}"/>
              </c:ext>
            </c:extLst>
          </c:dPt>
          <c:dPt>
            <c:idx val="52"/>
            <c:marker>
              <c:symbol val="none"/>
            </c:marker>
            <c:bubble3D val="0"/>
            <c:extLst xmlns:c16r2="http://schemas.microsoft.com/office/drawing/2015/06/chart">
              <c:ext xmlns:c16="http://schemas.microsoft.com/office/drawing/2014/chart" uri="{C3380CC4-5D6E-409C-BE32-E72D297353CC}">
                <c16:uniqueId val="{00000029-C08A-4E1E-BA80-01DB4E351613}"/>
              </c:ext>
            </c:extLst>
          </c:dPt>
          <c:dPt>
            <c:idx val="53"/>
            <c:marker>
              <c:symbol val="none"/>
            </c:marker>
            <c:bubble3D val="0"/>
            <c:extLst xmlns:c16r2="http://schemas.microsoft.com/office/drawing/2015/06/chart">
              <c:ext xmlns:c16="http://schemas.microsoft.com/office/drawing/2014/chart" uri="{C3380CC4-5D6E-409C-BE32-E72D297353CC}">
                <c16:uniqueId val="{0000002A-C08A-4E1E-BA80-01DB4E351613}"/>
              </c:ext>
            </c:extLst>
          </c:dPt>
          <c:dPt>
            <c:idx val="54"/>
            <c:marker>
              <c:symbol val="none"/>
            </c:marker>
            <c:bubble3D val="0"/>
            <c:extLst xmlns:c16r2="http://schemas.microsoft.com/office/drawing/2015/06/chart">
              <c:ext xmlns:c16="http://schemas.microsoft.com/office/drawing/2014/chart" uri="{C3380CC4-5D6E-409C-BE32-E72D297353CC}">
                <c16:uniqueId val="{0000002B-C08A-4E1E-BA80-01DB4E351613}"/>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2C-C08A-4E1E-BA80-01DB4E35161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総括表!$C$334:$BF$334</c:f>
              <c:numCache>
                <c:formatCode>General</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D-C08A-4E1E-BA80-01DB4E351613}"/>
            </c:ext>
          </c:extLst>
        </c:ser>
        <c:dLbls>
          <c:showLegendKey val="0"/>
          <c:showVal val="0"/>
          <c:showCatName val="0"/>
          <c:showSerName val="0"/>
          <c:showPercent val="0"/>
          <c:showBubbleSize val="0"/>
        </c:dLbls>
        <c:smooth val="0"/>
        <c:axId val="514310360"/>
        <c:axId val="514311144"/>
        <c:extLst xmlns:c16r2="http://schemas.microsoft.com/office/drawing/2015/06/chart"/>
      </c:lineChart>
      <c:catAx>
        <c:axId val="51431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en-US" altLang="ja-JP"/>
                  <a:t>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1144"/>
        <c:crosses val="autoZero"/>
        <c:auto val="1"/>
        <c:lblAlgn val="ctr"/>
        <c:lblOffset val="100"/>
        <c:tickLblSkip val="5"/>
        <c:tickMarkSkip val="1"/>
        <c:noMultiLvlLbl val="0"/>
      </c:catAx>
      <c:valAx>
        <c:axId val="514311144"/>
        <c:scaling>
          <c:orientation val="minMax"/>
          <c:max val="2"/>
          <c:min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人</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00_);[Red]\(#,##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総括表!$A$368</c:f>
          <c:strCache>
            <c:ptCount val="1"/>
            <c:pt idx="0">
              <c:v>世帯（家族類型別）_区全域（メイン推計）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総括表!$B$455</c:f>
              <c:strCache>
                <c:ptCount val="1"/>
                <c:pt idx="0">
                  <c:v>単独世帯数</c:v>
                </c:pt>
              </c:strCache>
            </c:strRef>
          </c:tx>
          <c:spPr>
            <a:solidFill>
              <a:schemeClr val="accent1"/>
            </a:solidFill>
            <a:ln>
              <a:noFill/>
            </a:ln>
            <a:effectLst/>
          </c:spPr>
          <c:invertIfNegative val="0"/>
          <c:dPt>
            <c:idx val="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1-B5AC-475B-8552-2AFA544807FA}"/>
              </c:ext>
            </c:extLst>
          </c:dPt>
          <c:dPt>
            <c:idx val="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3-B5AC-475B-8552-2AFA544807FA}"/>
              </c:ext>
            </c:extLst>
          </c:dPt>
          <c:dPt>
            <c:idx val="1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5-B5AC-475B-8552-2AFA544807FA}"/>
              </c:ext>
            </c:extLst>
          </c:dPt>
          <c:dPt>
            <c:idx val="1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7-B5AC-475B-8552-2AFA544807FA}"/>
              </c:ext>
            </c:extLst>
          </c:dPt>
          <c:dPt>
            <c:idx val="2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9-B5AC-475B-8552-2AFA544807FA}"/>
              </c:ext>
            </c:extLst>
          </c:dPt>
          <c:dPt>
            <c:idx val="2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B-B5AC-475B-8552-2AFA544807FA}"/>
              </c:ext>
            </c:extLst>
          </c:dPt>
          <c:dPt>
            <c:idx val="3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D-B5AC-475B-8552-2AFA544807FA}"/>
              </c:ext>
            </c:extLst>
          </c:dPt>
          <c:dPt>
            <c:idx val="3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F-B5AC-475B-8552-2AFA544807FA}"/>
              </c:ext>
            </c:extLst>
          </c:dPt>
          <c:dPt>
            <c:idx val="4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1-B5AC-475B-8552-2AFA544807FA}"/>
              </c:ext>
            </c:extLst>
          </c:dPt>
          <c:dPt>
            <c:idx val="4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3-B5AC-475B-8552-2AFA544807FA}"/>
              </c:ext>
            </c:extLst>
          </c:dPt>
          <c:dPt>
            <c:idx val="5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5-B5AC-475B-8552-2AFA544807FA}"/>
              </c:ext>
            </c:extLst>
          </c:dPt>
          <c:dPt>
            <c:idx val="5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7-B5AC-475B-8552-2AFA544807FA}"/>
              </c:ext>
            </c:extLst>
          </c:dPt>
          <c:dLbls>
            <c:dLbl>
              <c:idx val="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5AC-475B-8552-2AFA544807FA}"/>
                </c:ext>
                <c:ext xmlns:c15="http://schemas.microsoft.com/office/drawing/2012/chart" uri="{CE6537A1-D6FC-4f65-9D91-7224C49458BB}"/>
              </c:extLst>
            </c:dLbl>
            <c:dLbl>
              <c:idx val="5"/>
              <c:dLblPos val="ctr"/>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03-B5AC-475B-8552-2AFA544807FA}"/>
                </c:ext>
                <c:ext xmlns:c15="http://schemas.microsoft.com/office/drawing/2012/chart" uri="{CE6537A1-D6FC-4f65-9D91-7224C49458BB}"/>
              </c:extLst>
            </c:dLbl>
            <c:dLbl>
              <c:idx val="6"/>
              <c:layout>
                <c:manualLayout>
                  <c:x val="6.8526678569085378E-3"/>
                  <c:y val="-8.3519677205994416E-2"/>
                </c:manualLayout>
              </c:layout>
              <c:spPr>
                <a:solidFill>
                  <a:schemeClr val="bg1">
                    <a:alpha val="65000"/>
                  </a:schemeClr>
                </a:solid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accent1">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B5AC-475B-8552-2AFA544807FA}"/>
                </c:ext>
                <c:ext xmlns:c15="http://schemas.microsoft.com/office/drawing/2012/chart" uri="{CE6537A1-D6FC-4f65-9D91-7224C49458BB}">
                  <c15:layout>
                    <c:manualLayout>
                      <c:w val="9.6492470051143558E-2"/>
                      <c:h val="0.12250260711532449"/>
                    </c:manualLayout>
                  </c15:layout>
                </c:ext>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5AC-475B-8552-2AFA544807FA}"/>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5AC-475B-8552-2AFA544807FA}"/>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5AC-475B-8552-2AFA544807FA}"/>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5AC-475B-8552-2AFA544807FA}"/>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5AC-475B-8552-2AFA544807FA}"/>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5AC-475B-8552-2AFA544807FA}"/>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5AC-475B-8552-2AFA544807FA}"/>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B5AC-475B-8552-2AFA544807FA}"/>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B5AC-475B-8552-2AFA544807FA}"/>
                </c:ext>
                <c:ext xmlns:c15="http://schemas.microsoft.com/office/drawing/2012/chart" uri="{CE6537A1-D6FC-4f65-9D91-7224C49458BB}"/>
              </c:extLst>
            </c:dLbl>
            <c:dLbl>
              <c:idx val="55"/>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B5AC-475B-8552-2AFA544807F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総括表!$C$291:$BF$291</c:f>
              <c:numCache>
                <c:formatCode>#,##0_ ;[Red]\-#,##0\ </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19-B5AC-475B-8552-2AFA544807FA}"/>
            </c:ext>
          </c:extLst>
        </c:ser>
        <c:ser>
          <c:idx val="1"/>
          <c:order val="1"/>
          <c:tx>
            <c:strRef>
              <c:f>総括表!$B$459</c:f>
              <c:strCache>
                <c:ptCount val="1"/>
                <c:pt idx="0">
                  <c:v>その他世帯数</c:v>
                </c:pt>
              </c:strCache>
            </c:strRef>
          </c:tx>
          <c:spPr>
            <a:solidFill>
              <a:schemeClr val="accent3"/>
            </a:solidFill>
            <a:ln>
              <a:noFill/>
            </a:ln>
            <a:effectLst/>
          </c:spPr>
          <c:invertIfNegative val="0"/>
          <c:dPt>
            <c:idx val="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B-B5AC-475B-8552-2AFA544807FA}"/>
              </c:ext>
            </c:extLst>
          </c:dPt>
          <c:dPt>
            <c:idx val="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D-B5AC-475B-8552-2AFA544807FA}"/>
              </c:ext>
            </c:extLst>
          </c:dPt>
          <c:dPt>
            <c:idx val="1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F-B5AC-475B-8552-2AFA544807FA}"/>
              </c:ext>
            </c:extLst>
          </c:dPt>
          <c:dPt>
            <c:idx val="1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1-B5AC-475B-8552-2AFA544807FA}"/>
              </c:ext>
            </c:extLst>
          </c:dPt>
          <c:dPt>
            <c:idx val="2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3-B5AC-475B-8552-2AFA544807FA}"/>
              </c:ext>
            </c:extLst>
          </c:dPt>
          <c:dPt>
            <c:idx val="2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5-B5AC-475B-8552-2AFA544807FA}"/>
              </c:ext>
            </c:extLst>
          </c:dPt>
          <c:dPt>
            <c:idx val="3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7-B5AC-475B-8552-2AFA544807FA}"/>
              </c:ext>
            </c:extLst>
          </c:dPt>
          <c:dPt>
            <c:idx val="3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9-B5AC-475B-8552-2AFA544807FA}"/>
              </c:ext>
            </c:extLst>
          </c:dPt>
          <c:dPt>
            <c:idx val="4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B-B5AC-475B-8552-2AFA544807FA}"/>
              </c:ext>
            </c:extLst>
          </c:dPt>
          <c:dPt>
            <c:idx val="4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D-B5AC-475B-8552-2AFA544807FA}"/>
              </c:ext>
            </c:extLst>
          </c:dPt>
          <c:dPt>
            <c:idx val="5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F-B5AC-475B-8552-2AFA544807FA}"/>
              </c:ext>
            </c:extLst>
          </c:dPt>
          <c:dPt>
            <c:idx val="5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1-B5AC-475B-8552-2AFA544807FA}"/>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B5AC-475B-8552-2AFA544807FA}"/>
                </c:ext>
                <c:ext xmlns:c15="http://schemas.microsoft.com/office/drawing/2012/chart" uri="{CE6537A1-D6FC-4f65-9D91-7224C49458BB}"/>
              </c:extLst>
            </c:dLbl>
            <c:dLbl>
              <c:idx val="5"/>
              <c:dLblPos val="ctr"/>
              <c:showLegendKey val="0"/>
              <c:showVal val="1"/>
              <c:showCatName val="0"/>
              <c:showSerName val="0"/>
              <c:showPercent val="0"/>
              <c:showBubbleSize val="0"/>
              <c:separator>
</c:separator>
              <c:extLst xmlns:c16r2="http://schemas.microsoft.com/office/drawing/2015/06/chart">
                <c:ext xmlns:c16="http://schemas.microsoft.com/office/drawing/2014/chart" uri="{C3380CC4-5D6E-409C-BE32-E72D297353CC}">
                  <c16:uniqueId val="{0000001D-B5AC-475B-8552-2AFA544807FA}"/>
                </c:ext>
                <c:ext xmlns:c15="http://schemas.microsoft.com/office/drawing/2012/chart" uri="{CE6537A1-D6FC-4f65-9D91-7224C49458BB}"/>
              </c:extLst>
            </c:dLbl>
            <c:dLbl>
              <c:idx val="6"/>
              <c:layout>
                <c:manualLayout>
                  <c:x val="-1.3705335713817175E-3"/>
                  <c:y val="-6.8903801513647667E-2"/>
                </c:manualLayout>
              </c:layout>
              <c:numFmt formatCode="#,##0_);[Red]\(#,##0\)" sourceLinked="0"/>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B5AC-475B-8552-2AFA544807FA}"/>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B5AC-475B-8552-2AFA544807FA}"/>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B5AC-475B-8552-2AFA544807FA}"/>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B5AC-475B-8552-2AFA544807FA}"/>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B5AC-475B-8552-2AFA544807FA}"/>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B5AC-475B-8552-2AFA544807FA}"/>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B5AC-475B-8552-2AFA544807FA}"/>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B5AC-475B-8552-2AFA544807FA}"/>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B5AC-475B-8552-2AFA544807FA}"/>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B5AC-475B-8552-2AFA544807FA}"/>
                </c:ext>
                <c:ext xmlns:c15="http://schemas.microsoft.com/office/drawing/2012/chart" uri="{CE6537A1-D6FC-4f65-9D91-7224C49458BB}"/>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B5AC-475B-8552-2AFA544807FA}"/>
                </c:ext>
                <c:ext xmlns:c15="http://schemas.microsoft.com/office/drawing/2012/chart" uri="{CE6537A1-D6FC-4f65-9D91-7224C49458BB}"/>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総括表!$C$326:$BF$326</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33-B5AC-475B-8552-2AFA544807FA}"/>
            </c:ext>
          </c:extLst>
        </c:ser>
        <c:dLbls>
          <c:showLegendKey val="0"/>
          <c:showVal val="0"/>
          <c:showCatName val="0"/>
          <c:showSerName val="0"/>
          <c:showPercent val="0"/>
          <c:showBubbleSize val="0"/>
        </c:dLbls>
        <c:gapWidth val="0"/>
        <c:overlap val="100"/>
        <c:axId val="515385568"/>
        <c:axId val="515380080"/>
      </c:barChart>
      <c:lineChart>
        <c:grouping val="standard"/>
        <c:varyColors val="0"/>
        <c:ser>
          <c:idx val="2"/>
          <c:order val="2"/>
          <c:tx>
            <c:strRef>
              <c:f>総括表!$B$460</c:f>
              <c:strCache>
                <c:ptCount val="1"/>
                <c:pt idx="0">
                  <c:v>世帯（計）</c:v>
                </c:pt>
              </c:strCache>
            </c:strRef>
          </c:tx>
          <c:spPr>
            <a:ln w="28575" cap="rnd">
              <a:noFill/>
              <a:round/>
            </a:ln>
            <a:effectLst/>
          </c:spPr>
          <c:marker>
            <c:symbol val="none"/>
          </c:marker>
          <c:dLbls>
            <c:dLbl>
              <c:idx val="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B5AC-475B-8552-2AFA544807FA}"/>
                </c:ext>
                <c:ext xmlns:c15="http://schemas.microsoft.com/office/drawing/2012/chart" uri="{CE6537A1-D6FC-4f65-9D91-7224C49458BB}"/>
              </c:extLst>
            </c:dLbl>
            <c:dLbl>
              <c:idx val="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B5AC-475B-8552-2AFA544807FA}"/>
                </c:ext>
                <c:ext xmlns:c15="http://schemas.microsoft.com/office/drawing/2012/chart" uri="{CE6537A1-D6FC-4f65-9D91-7224C49458BB}"/>
              </c:extLst>
            </c:dLbl>
            <c:dLbl>
              <c:idx val="1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B5AC-475B-8552-2AFA544807FA}"/>
                </c:ext>
                <c:ext xmlns:c15="http://schemas.microsoft.com/office/drawing/2012/chart" uri="{CE6537A1-D6FC-4f65-9D91-7224C49458BB}"/>
              </c:extLst>
            </c:dLbl>
            <c:dLbl>
              <c:idx val="1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B5AC-475B-8552-2AFA544807FA}"/>
                </c:ext>
                <c:ext xmlns:c15="http://schemas.microsoft.com/office/drawing/2012/chart" uri="{CE6537A1-D6FC-4f65-9D91-7224C49458BB}"/>
              </c:extLst>
            </c:dLbl>
            <c:dLbl>
              <c:idx val="2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B5AC-475B-8552-2AFA544807FA}"/>
                </c:ext>
                <c:ext xmlns:c15="http://schemas.microsoft.com/office/drawing/2012/chart" uri="{CE6537A1-D6FC-4f65-9D91-7224C49458BB}"/>
              </c:extLst>
            </c:dLbl>
            <c:dLbl>
              <c:idx val="2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B5AC-475B-8552-2AFA544807FA}"/>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B5AC-475B-8552-2AFA544807FA}"/>
                </c:ext>
                <c:ext xmlns:c15="http://schemas.microsoft.com/office/drawing/2012/chart" uri="{CE6537A1-D6FC-4f65-9D91-7224C49458BB}"/>
              </c:extLst>
            </c:dLbl>
            <c:dLbl>
              <c:idx val="3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B5AC-475B-8552-2AFA544807FA}"/>
                </c:ext>
                <c:ext xmlns:c15="http://schemas.microsoft.com/office/drawing/2012/chart" uri="{CE6537A1-D6FC-4f65-9D91-7224C49458BB}"/>
              </c:extLst>
            </c:dLbl>
            <c:dLbl>
              <c:idx val="4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B5AC-475B-8552-2AFA544807FA}"/>
                </c:ext>
                <c:ext xmlns:c15="http://schemas.microsoft.com/office/drawing/2012/chart" uri="{CE6537A1-D6FC-4f65-9D91-7224C49458BB}"/>
              </c:extLst>
            </c:dLbl>
            <c:dLbl>
              <c:idx val="4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B5AC-475B-8552-2AFA544807FA}"/>
                </c:ext>
                <c:ext xmlns:c15="http://schemas.microsoft.com/office/drawing/2012/chart" uri="{CE6537A1-D6FC-4f65-9D91-7224C49458BB}"/>
              </c:extLst>
            </c:dLbl>
            <c:dLbl>
              <c:idx val="5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E-B5AC-475B-8552-2AFA544807FA}"/>
                </c:ext>
                <c:ext xmlns:c15="http://schemas.microsoft.com/office/drawing/2012/chart" uri="{CE6537A1-D6FC-4f65-9D91-7224C49458BB}"/>
              </c:extLst>
            </c:dLbl>
            <c:dLbl>
              <c:idx val="5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B5AC-475B-8552-2AFA544807F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総括表!$C$284:$BF$284</c:f>
              <c:numCache>
                <c:formatCode>#,##0_ ;[Red]\-#,##0\ </c:formatCode>
                <c:ptCount val="56"/>
                <c:pt idx="53">
                  <c:v>0</c:v>
                </c:pt>
                <c:pt idx="54">
                  <c:v>0</c:v>
                </c:pt>
                <c:pt idx="55">
                  <c:v>0</c:v>
                </c:pt>
              </c:numCache>
            </c:numRef>
          </c:val>
          <c:smooth val="0"/>
          <c:extLst xmlns:c16r2="http://schemas.microsoft.com/office/drawing/2015/06/chart">
            <c:ext xmlns:c16="http://schemas.microsoft.com/office/drawing/2014/chart" uri="{C3380CC4-5D6E-409C-BE32-E72D297353CC}">
              <c16:uniqueId val="{00000040-B5AC-475B-8552-2AFA544807FA}"/>
            </c:ext>
          </c:extLst>
        </c:ser>
        <c:dLbls>
          <c:showLegendKey val="0"/>
          <c:showVal val="0"/>
          <c:showCatName val="0"/>
          <c:showSerName val="0"/>
          <c:showPercent val="0"/>
          <c:showBubbleSize val="0"/>
        </c:dLbls>
        <c:marker val="1"/>
        <c:smooth val="0"/>
        <c:axId val="515385568"/>
        <c:axId val="515380080"/>
      </c:lineChart>
      <c:catAx>
        <c:axId val="515385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5380080"/>
        <c:crosses val="autoZero"/>
        <c:auto val="1"/>
        <c:lblAlgn val="ctr"/>
        <c:lblOffset val="100"/>
        <c:tickLblSkip val="5"/>
        <c:noMultiLvlLbl val="0"/>
      </c:catAx>
      <c:valAx>
        <c:axId val="515380080"/>
        <c:scaling>
          <c:orientation val="minMax"/>
        </c:scaling>
        <c:delete val="1"/>
        <c:axPos val="l"/>
        <c:numFmt formatCode="#,##0_ ;[Red]\-#,##0\ " sourceLinked="1"/>
        <c:majorTickMark val="none"/>
        <c:minorTickMark val="none"/>
        <c:tickLblPos val="nextTo"/>
        <c:crossAx val="51538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総括表!$A$375</c:f>
          <c:strCache>
            <c:ptCount val="1"/>
            <c:pt idx="0">
              <c:v>世帯（家族類型別）_構成比_区全域（メイン推計）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総括表!$B$462</c:f>
              <c:strCache>
                <c:ptCount val="1"/>
                <c:pt idx="0">
                  <c:v>単独世帯比率</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1-235F-4A50-ABEC-4E135A4466C3}"/>
              </c:ext>
            </c:extLst>
          </c:dPt>
          <c:dPt>
            <c:idx val="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3-235F-4A50-ABEC-4E135A4466C3}"/>
              </c:ext>
            </c:extLst>
          </c:dPt>
          <c:dPt>
            <c:idx val="1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5-235F-4A50-ABEC-4E135A4466C3}"/>
              </c:ext>
            </c:extLst>
          </c:dPt>
          <c:dPt>
            <c:idx val="1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7-235F-4A50-ABEC-4E135A4466C3}"/>
              </c:ext>
            </c:extLst>
          </c:dPt>
          <c:dPt>
            <c:idx val="2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9-235F-4A50-ABEC-4E135A4466C3}"/>
              </c:ext>
            </c:extLst>
          </c:dPt>
          <c:dPt>
            <c:idx val="2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B-235F-4A50-ABEC-4E135A4466C3}"/>
              </c:ext>
            </c:extLst>
          </c:dPt>
          <c:dPt>
            <c:idx val="3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D-235F-4A50-ABEC-4E135A4466C3}"/>
              </c:ext>
            </c:extLst>
          </c:dPt>
          <c:dPt>
            <c:idx val="3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0F-235F-4A50-ABEC-4E135A4466C3}"/>
              </c:ext>
            </c:extLst>
          </c:dPt>
          <c:dPt>
            <c:idx val="4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1-235F-4A50-ABEC-4E135A4466C3}"/>
              </c:ext>
            </c:extLst>
          </c:dPt>
          <c:dPt>
            <c:idx val="4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3-235F-4A50-ABEC-4E135A4466C3}"/>
              </c:ext>
            </c:extLst>
          </c:dPt>
          <c:dPt>
            <c:idx val="50"/>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5-235F-4A50-ABEC-4E135A4466C3}"/>
              </c:ext>
            </c:extLst>
          </c:dPt>
          <c:dPt>
            <c:idx val="55"/>
            <c:invertIfNegative val="0"/>
            <c:bubble3D val="0"/>
            <c:spPr>
              <a:solidFill>
                <a:schemeClr val="accent1"/>
              </a:solidFill>
              <a:ln w="28575">
                <a:solidFill>
                  <a:schemeClr val="accent1">
                    <a:lumMod val="50000"/>
                  </a:schemeClr>
                </a:solidFill>
              </a:ln>
              <a:effectLst/>
            </c:spPr>
            <c:extLst xmlns:c16r2="http://schemas.microsoft.com/office/drawing/2015/06/chart">
              <c:ext xmlns:c16="http://schemas.microsoft.com/office/drawing/2014/chart" uri="{C3380CC4-5D6E-409C-BE32-E72D297353CC}">
                <c16:uniqueId val="{00000017-235F-4A50-ABEC-4E135A4466C3}"/>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35F-4A50-ABEC-4E135A4466C3}"/>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35F-4A50-ABEC-4E135A4466C3}"/>
                </c:ext>
                <c:ext xmlns:c15="http://schemas.microsoft.com/office/drawing/2012/chart" uri="{CE6537A1-D6FC-4f65-9D91-7224C49458BB}"/>
              </c:extLst>
            </c:dLbl>
            <c:dLbl>
              <c:idx val="6"/>
              <c:layout>
                <c:manualLayout>
                  <c:x val="-1.3705335713817175E-3"/>
                  <c:y val="-7.3079789484171848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18-235F-4A50-ABEC-4E135A4466C3}"/>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35F-4A50-ABEC-4E135A4466C3}"/>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35F-4A50-ABEC-4E135A4466C3}"/>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35F-4A50-ABEC-4E135A4466C3}"/>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35F-4A50-ABEC-4E135A4466C3}"/>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35F-4A50-ABEC-4E135A4466C3}"/>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35F-4A50-ABEC-4E135A4466C3}"/>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35F-4A50-ABEC-4E135A4466C3}"/>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35F-4A50-ABEC-4E135A4466C3}"/>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235F-4A50-ABEC-4E135A4466C3}"/>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235F-4A50-ABEC-4E135A4466C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総括表!$C$462:$BF$462</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19-235F-4A50-ABEC-4E135A4466C3}"/>
            </c:ext>
          </c:extLst>
        </c:ser>
        <c:ser>
          <c:idx val="1"/>
          <c:order val="1"/>
          <c:tx>
            <c:strRef>
              <c:f>総括表!$B$466</c:f>
              <c:strCache>
                <c:ptCount val="1"/>
                <c:pt idx="0">
                  <c:v>その他世帯比率</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B-235F-4A50-ABEC-4E135A4466C3}"/>
              </c:ext>
            </c:extLst>
          </c:dPt>
          <c:dPt>
            <c:idx val="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D-235F-4A50-ABEC-4E135A4466C3}"/>
              </c:ext>
            </c:extLst>
          </c:dPt>
          <c:dPt>
            <c:idx val="1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1F-235F-4A50-ABEC-4E135A4466C3}"/>
              </c:ext>
            </c:extLst>
          </c:dPt>
          <c:dPt>
            <c:idx val="1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1-235F-4A50-ABEC-4E135A4466C3}"/>
              </c:ext>
            </c:extLst>
          </c:dPt>
          <c:dPt>
            <c:idx val="2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3-235F-4A50-ABEC-4E135A4466C3}"/>
              </c:ext>
            </c:extLst>
          </c:dPt>
          <c:dPt>
            <c:idx val="2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5-235F-4A50-ABEC-4E135A4466C3}"/>
              </c:ext>
            </c:extLst>
          </c:dPt>
          <c:dPt>
            <c:idx val="3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7-235F-4A50-ABEC-4E135A4466C3}"/>
              </c:ext>
            </c:extLst>
          </c:dPt>
          <c:dPt>
            <c:idx val="3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9-235F-4A50-ABEC-4E135A4466C3}"/>
              </c:ext>
            </c:extLst>
          </c:dPt>
          <c:dPt>
            <c:idx val="4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B-235F-4A50-ABEC-4E135A4466C3}"/>
              </c:ext>
            </c:extLst>
          </c:dPt>
          <c:dPt>
            <c:idx val="4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D-235F-4A50-ABEC-4E135A4466C3}"/>
              </c:ext>
            </c:extLst>
          </c:dPt>
          <c:dPt>
            <c:idx val="50"/>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2F-235F-4A50-ABEC-4E135A4466C3}"/>
              </c:ext>
            </c:extLst>
          </c:dPt>
          <c:dPt>
            <c:idx val="55"/>
            <c:invertIfNegative val="0"/>
            <c:bubble3D val="0"/>
            <c:spPr>
              <a:solidFill>
                <a:schemeClr val="accent3"/>
              </a:solidFill>
              <a:ln w="28575">
                <a:solidFill>
                  <a:schemeClr val="accent3">
                    <a:lumMod val="50000"/>
                  </a:schemeClr>
                </a:solidFill>
              </a:ln>
              <a:effectLst/>
            </c:spPr>
            <c:extLst xmlns:c16r2="http://schemas.microsoft.com/office/drawing/2015/06/chart">
              <c:ext xmlns:c16="http://schemas.microsoft.com/office/drawing/2014/chart" uri="{C3380CC4-5D6E-409C-BE32-E72D297353CC}">
                <c16:uniqueId val="{00000031-235F-4A50-ABEC-4E135A4466C3}"/>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235F-4A50-ABEC-4E135A4466C3}"/>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235F-4A50-ABEC-4E135A4466C3}"/>
                </c:ext>
                <c:ext xmlns:c15="http://schemas.microsoft.com/office/drawing/2012/chart" uri="{CE6537A1-D6FC-4f65-9D91-7224C49458BB}"/>
              </c:extLst>
            </c:dLbl>
            <c:dLbl>
              <c:idx val="6"/>
              <c:layout>
                <c:manualLayout>
                  <c:x val="-1.3705335713817175E-3"/>
                  <c:y val="-7.5167783469433841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xmlns:c16r2="http://schemas.microsoft.com/office/drawing/2015/06/chart">
                <c:ext xmlns:c16="http://schemas.microsoft.com/office/drawing/2014/chart" uri="{C3380CC4-5D6E-409C-BE32-E72D297353CC}">
                  <c16:uniqueId val="{00000032-235F-4A50-ABEC-4E135A4466C3}"/>
                </c:ext>
                <c:ext xmlns:c15="http://schemas.microsoft.com/office/drawing/2012/chart" uri="{CE6537A1-D6FC-4f65-9D91-7224C49458BB}"/>
              </c:extLst>
            </c:dLbl>
            <c:dLbl>
              <c:idx val="1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235F-4A50-ABEC-4E135A4466C3}"/>
                </c:ext>
                <c:ext xmlns:c15="http://schemas.microsoft.com/office/drawing/2012/chart" uri="{CE6537A1-D6FC-4f65-9D91-7224C49458BB}"/>
              </c:extLst>
            </c:dLbl>
            <c:dLbl>
              <c:idx val="1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235F-4A50-ABEC-4E135A4466C3}"/>
                </c:ext>
                <c:ext xmlns:c15="http://schemas.microsoft.com/office/drawing/2012/chart" uri="{CE6537A1-D6FC-4f65-9D91-7224C49458BB}"/>
              </c:extLst>
            </c:dLbl>
            <c:dLbl>
              <c:idx val="2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235F-4A50-ABEC-4E135A4466C3}"/>
                </c:ext>
                <c:ext xmlns:c15="http://schemas.microsoft.com/office/drawing/2012/chart" uri="{CE6537A1-D6FC-4f65-9D91-7224C49458BB}"/>
              </c:extLst>
            </c:dLbl>
            <c:dLbl>
              <c:idx val="2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235F-4A50-ABEC-4E135A4466C3}"/>
                </c:ext>
                <c:ext xmlns:c15="http://schemas.microsoft.com/office/drawing/2012/chart" uri="{CE6537A1-D6FC-4f65-9D91-7224C49458BB}"/>
              </c:extLst>
            </c:dLbl>
            <c:dLbl>
              <c:idx val="3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235F-4A50-ABEC-4E135A4466C3}"/>
                </c:ext>
                <c:ext xmlns:c15="http://schemas.microsoft.com/office/drawing/2012/chart" uri="{CE6537A1-D6FC-4f65-9D91-7224C49458BB}"/>
              </c:extLst>
            </c:dLbl>
            <c:dLbl>
              <c:idx val="3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235F-4A50-ABEC-4E135A4466C3}"/>
                </c:ext>
                <c:ext xmlns:c15="http://schemas.microsoft.com/office/drawing/2012/chart" uri="{CE6537A1-D6FC-4f65-9D91-7224C49458BB}"/>
              </c:extLst>
            </c:dLbl>
            <c:dLbl>
              <c:idx val="4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235F-4A50-ABEC-4E135A4466C3}"/>
                </c:ext>
                <c:ext xmlns:c15="http://schemas.microsoft.com/office/drawing/2012/chart" uri="{CE6537A1-D6FC-4f65-9D91-7224C49458BB}"/>
              </c:extLst>
            </c:dLbl>
            <c:dLbl>
              <c:idx val="4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235F-4A50-ABEC-4E135A4466C3}"/>
                </c:ext>
                <c:ext xmlns:c15="http://schemas.microsoft.com/office/drawing/2012/chart" uri="{CE6537A1-D6FC-4f65-9D91-7224C49458BB}"/>
              </c:extLst>
            </c:dLbl>
            <c:dLbl>
              <c:idx val="5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235F-4A50-ABEC-4E135A4466C3}"/>
                </c:ext>
                <c:ext xmlns:c15="http://schemas.microsoft.com/office/drawing/2012/chart" uri="{CE6537A1-D6FC-4f65-9D91-7224C49458BB}"/>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235F-4A50-ABEC-4E135A4466C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2018</c:v>
                </c:pt>
                <c:pt idx="1">
                  <c:v>2019</c:v>
                </c:pt>
                <c:pt idx="2">
                  <c:v>2020</c:v>
                </c:pt>
                <c:pt idx="3">
                  <c:v>2021</c:v>
                </c:pt>
                <c:pt idx="4">
                  <c:v>2022</c:v>
                </c:pt>
                <c:pt idx="5">
                  <c:v>2023年</c:v>
                </c:pt>
                <c:pt idx="6">
                  <c:v>2024年</c:v>
                </c:pt>
                <c:pt idx="7">
                  <c:v>2025年</c:v>
                </c:pt>
                <c:pt idx="8">
                  <c:v>2026年</c:v>
                </c:pt>
                <c:pt idx="9">
                  <c:v>2027年</c:v>
                </c:pt>
                <c:pt idx="10">
                  <c:v>2028年</c:v>
                </c:pt>
                <c:pt idx="11">
                  <c:v>2029年</c:v>
                </c:pt>
                <c:pt idx="12">
                  <c:v>2030年</c:v>
                </c:pt>
                <c:pt idx="13">
                  <c:v>2031年</c:v>
                </c:pt>
                <c:pt idx="14">
                  <c:v>2032年</c:v>
                </c:pt>
                <c:pt idx="15">
                  <c:v>2033年</c:v>
                </c:pt>
                <c:pt idx="16">
                  <c:v>2034年</c:v>
                </c:pt>
                <c:pt idx="17">
                  <c:v>2035年</c:v>
                </c:pt>
                <c:pt idx="18">
                  <c:v>2036年</c:v>
                </c:pt>
                <c:pt idx="19">
                  <c:v>2037年</c:v>
                </c:pt>
                <c:pt idx="20">
                  <c:v>2038年</c:v>
                </c:pt>
                <c:pt idx="21">
                  <c:v>2039年</c:v>
                </c:pt>
                <c:pt idx="22">
                  <c:v>2040年</c:v>
                </c:pt>
                <c:pt idx="23">
                  <c:v>2041年</c:v>
                </c:pt>
                <c:pt idx="24">
                  <c:v>2042年</c:v>
                </c:pt>
                <c:pt idx="25">
                  <c:v>2043年</c:v>
                </c:pt>
                <c:pt idx="26">
                  <c:v>2044年</c:v>
                </c:pt>
                <c:pt idx="27">
                  <c:v>2045年</c:v>
                </c:pt>
                <c:pt idx="28">
                  <c:v>2046年</c:v>
                </c:pt>
                <c:pt idx="29">
                  <c:v>2047年</c:v>
                </c:pt>
                <c:pt idx="30">
                  <c:v>2048年</c:v>
                </c:pt>
                <c:pt idx="31">
                  <c:v>2049年</c:v>
                </c:pt>
                <c:pt idx="32">
                  <c:v>2050年</c:v>
                </c:pt>
                <c:pt idx="33">
                  <c:v>2051年</c:v>
                </c:pt>
                <c:pt idx="34">
                  <c:v>2052年</c:v>
                </c:pt>
                <c:pt idx="35">
                  <c:v>2053年</c:v>
                </c:pt>
                <c:pt idx="36">
                  <c:v>2054年</c:v>
                </c:pt>
                <c:pt idx="37">
                  <c:v>2055年</c:v>
                </c:pt>
                <c:pt idx="38">
                  <c:v>2056年</c:v>
                </c:pt>
                <c:pt idx="39">
                  <c:v>2057年</c:v>
                </c:pt>
                <c:pt idx="40">
                  <c:v>2058年</c:v>
                </c:pt>
                <c:pt idx="41">
                  <c:v>2059年</c:v>
                </c:pt>
                <c:pt idx="42">
                  <c:v>2060年</c:v>
                </c:pt>
                <c:pt idx="43">
                  <c:v>2061年</c:v>
                </c:pt>
                <c:pt idx="44">
                  <c:v>2062年</c:v>
                </c:pt>
                <c:pt idx="45">
                  <c:v>2063年</c:v>
                </c:pt>
                <c:pt idx="46">
                  <c:v>2064年</c:v>
                </c:pt>
                <c:pt idx="47">
                  <c:v>2065年</c:v>
                </c:pt>
                <c:pt idx="48">
                  <c:v>2066年</c:v>
                </c:pt>
                <c:pt idx="49">
                  <c:v>2067年</c:v>
                </c:pt>
                <c:pt idx="50">
                  <c:v>2068年</c:v>
                </c:pt>
                <c:pt idx="51">
                  <c:v>2069年</c:v>
                </c:pt>
                <c:pt idx="52">
                  <c:v>2070年</c:v>
                </c:pt>
                <c:pt idx="53">
                  <c:v>　</c:v>
                </c:pt>
                <c:pt idx="54">
                  <c:v>　</c:v>
                </c:pt>
                <c:pt idx="55">
                  <c:v>　</c:v>
                </c:pt>
              </c:strCache>
            </c:strRef>
          </c:cat>
          <c:val>
            <c:numRef>
              <c:f>総括表!$C$466:$BF$466</c:f>
              <c:numCache>
                <c:formatCode>General</c:formatCode>
                <c:ptCount val="56"/>
                <c:pt idx="53">
                  <c:v>0</c:v>
                </c:pt>
                <c:pt idx="54">
                  <c:v>0</c:v>
                </c:pt>
                <c:pt idx="55">
                  <c:v>0</c:v>
                </c:pt>
              </c:numCache>
            </c:numRef>
          </c:val>
          <c:extLst xmlns:c16r2="http://schemas.microsoft.com/office/drawing/2015/06/chart">
            <c:ext xmlns:c16="http://schemas.microsoft.com/office/drawing/2014/chart" uri="{C3380CC4-5D6E-409C-BE32-E72D297353CC}">
              <c16:uniqueId val="{00000033-235F-4A50-ABEC-4E135A4466C3}"/>
            </c:ext>
          </c:extLst>
        </c:ser>
        <c:dLbls>
          <c:showLegendKey val="0"/>
          <c:showVal val="0"/>
          <c:showCatName val="0"/>
          <c:showSerName val="0"/>
          <c:showPercent val="0"/>
          <c:showBubbleSize val="0"/>
        </c:dLbls>
        <c:gapWidth val="0"/>
        <c:overlap val="100"/>
        <c:axId val="515382040"/>
        <c:axId val="515384784"/>
      </c:barChart>
      <c:catAx>
        <c:axId val="51538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5384784"/>
        <c:crosses val="autoZero"/>
        <c:auto val="1"/>
        <c:lblAlgn val="ctr"/>
        <c:lblOffset val="100"/>
        <c:tickLblSkip val="5"/>
        <c:noMultiLvlLbl val="0"/>
      </c:catAx>
      <c:valAx>
        <c:axId val="515384784"/>
        <c:scaling>
          <c:orientation val="minMax"/>
          <c:max val="1"/>
        </c:scaling>
        <c:delete val="1"/>
        <c:axPos val="l"/>
        <c:numFmt formatCode="General" sourceLinked="1"/>
        <c:majorTickMark val="out"/>
        <c:minorTickMark val="none"/>
        <c:tickLblPos val="nextTo"/>
        <c:crossAx val="515382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総括表!$A$184</c:f>
          <c:strCache>
            <c:ptCount val="1"/>
            <c:pt idx="0">
              <c:v>：社会増減(転入超過数)_年間_区全域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512458202998593"/>
          <c:h val="0.71433595800524929"/>
        </c:manualLayout>
      </c:layout>
      <c:lineChart>
        <c:grouping val="standard"/>
        <c:varyColors val="0"/>
        <c:ser>
          <c:idx val="4"/>
          <c:order val="0"/>
          <c:tx>
            <c:strRef>
              <c:f>総括表!$B$187</c:f>
              <c:strCache>
                <c:ptCount val="1"/>
                <c:pt idx="0">
                  <c:v>基本推計</c:v>
                </c:pt>
              </c:strCache>
            </c:strRef>
          </c:tx>
          <c:spPr>
            <a:ln w="63500" cap="rnd">
              <a:solidFill>
                <a:schemeClr val="accent5"/>
              </a:solidFill>
              <a:round/>
            </a:ln>
            <a:effectLst/>
          </c:spPr>
          <c:marker>
            <c:symbol val="none"/>
          </c:marker>
          <c:dPt>
            <c:idx val="1"/>
            <c:marker>
              <c:symbol val="none"/>
            </c:marker>
            <c:bubble3D val="0"/>
            <c:extLst xmlns:c16r2="http://schemas.microsoft.com/office/drawing/2015/06/chart">
              <c:ext xmlns:c16="http://schemas.microsoft.com/office/drawing/2014/chart" uri="{C3380CC4-5D6E-409C-BE32-E72D297353CC}">
                <c16:uniqueId val="{00000000-101B-4C79-A570-D0F592634796}"/>
              </c:ext>
            </c:extLst>
          </c:dPt>
          <c:dPt>
            <c:idx val="2"/>
            <c:marker>
              <c:symbol val="none"/>
            </c:marker>
            <c:bubble3D val="0"/>
            <c:extLst xmlns:c16r2="http://schemas.microsoft.com/office/drawing/2015/06/chart">
              <c:ext xmlns:c16="http://schemas.microsoft.com/office/drawing/2014/chart" uri="{C3380CC4-5D6E-409C-BE32-E72D297353CC}">
                <c16:uniqueId val="{00000001-101B-4C79-A570-D0F592634796}"/>
              </c:ext>
            </c:extLst>
          </c:dPt>
          <c:dPt>
            <c:idx val="3"/>
            <c:marker>
              <c:symbol val="none"/>
            </c:marker>
            <c:bubble3D val="0"/>
            <c:extLst xmlns:c16r2="http://schemas.microsoft.com/office/drawing/2015/06/chart">
              <c:ext xmlns:c16="http://schemas.microsoft.com/office/drawing/2014/chart" uri="{C3380CC4-5D6E-409C-BE32-E72D297353CC}">
                <c16:uniqueId val="{00000002-101B-4C79-A570-D0F592634796}"/>
              </c:ext>
            </c:extLst>
          </c:dPt>
          <c:dPt>
            <c:idx val="4"/>
            <c:marker>
              <c:symbol val="none"/>
            </c:marker>
            <c:bubble3D val="0"/>
            <c:spPr>
              <a:ln w="63500" cap="rnd">
                <a:solidFill>
                  <a:srgbClr val="4BACC6"/>
                </a:solidFill>
                <a:round/>
              </a:ln>
              <a:effectLst/>
            </c:spPr>
            <c:extLst xmlns:c16r2="http://schemas.microsoft.com/office/drawing/2015/06/chart">
              <c:ext xmlns:c16="http://schemas.microsoft.com/office/drawing/2014/chart" uri="{C3380CC4-5D6E-409C-BE32-E72D297353CC}">
                <c16:uniqueId val="{00000003-101B-4C79-A570-D0F592634796}"/>
              </c:ext>
            </c:extLst>
          </c:dPt>
          <c:dPt>
            <c:idx val="5"/>
            <c:marker>
              <c:symbol val="none"/>
            </c:marker>
            <c:bubble3D val="0"/>
            <c:spPr>
              <a:ln w="63500" cap="rnd">
                <a:solidFill>
                  <a:srgbClr val="4BACC6"/>
                </a:solidFill>
                <a:round/>
              </a:ln>
              <a:effectLst/>
            </c:spPr>
            <c:extLst xmlns:c16r2="http://schemas.microsoft.com/office/drawing/2015/06/chart">
              <c:ext xmlns:c16="http://schemas.microsoft.com/office/drawing/2014/chart" uri="{C3380CC4-5D6E-409C-BE32-E72D297353CC}">
                <c16:uniqueId val="{0000002F-101B-4C79-A570-D0F592634796}"/>
              </c:ext>
            </c:extLst>
          </c:dPt>
          <c:dPt>
            <c:idx val="6"/>
            <c:marker>
              <c:symbol val="none"/>
            </c:marker>
            <c:bubble3D val="0"/>
            <c:spPr>
              <a:ln w="63500" cap="rnd">
                <a:solidFill>
                  <a:srgbClr val="4BACC6"/>
                </a:solidFill>
                <a:round/>
              </a:ln>
              <a:effectLst/>
            </c:spPr>
            <c:extLst xmlns:c16r2="http://schemas.microsoft.com/office/drawing/2015/06/chart">
              <c:ext xmlns:c16="http://schemas.microsoft.com/office/drawing/2014/chart" uri="{C3380CC4-5D6E-409C-BE32-E72D297353CC}">
                <c16:uniqueId val="{00000004-101B-4C79-A570-D0F592634796}"/>
              </c:ext>
            </c:extLst>
          </c:dPt>
          <c:dPt>
            <c:idx val="7"/>
            <c:marker>
              <c:symbol val="none"/>
            </c:marker>
            <c:bubble3D val="0"/>
            <c:extLst xmlns:c16r2="http://schemas.microsoft.com/office/drawing/2015/06/chart">
              <c:ext xmlns:c16="http://schemas.microsoft.com/office/drawing/2014/chart" uri="{C3380CC4-5D6E-409C-BE32-E72D297353CC}">
                <c16:uniqueId val="{00000005-101B-4C79-A570-D0F592634796}"/>
              </c:ext>
            </c:extLst>
          </c:dPt>
          <c:dPt>
            <c:idx val="8"/>
            <c:marker>
              <c:symbol val="none"/>
            </c:marker>
            <c:bubble3D val="0"/>
            <c:extLst xmlns:c16r2="http://schemas.microsoft.com/office/drawing/2015/06/chart">
              <c:ext xmlns:c16="http://schemas.microsoft.com/office/drawing/2014/chart" uri="{C3380CC4-5D6E-409C-BE32-E72D297353CC}">
                <c16:uniqueId val="{00000006-101B-4C79-A570-D0F592634796}"/>
              </c:ext>
            </c:extLst>
          </c:dPt>
          <c:dPt>
            <c:idx val="9"/>
            <c:marker>
              <c:symbol val="none"/>
            </c:marker>
            <c:bubble3D val="0"/>
            <c:extLst xmlns:c16r2="http://schemas.microsoft.com/office/drawing/2015/06/chart">
              <c:ext xmlns:c16="http://schemas.microsoft.com/office/drawing/2014/chart" uri="{C3380CC4-5D6E-409C-BE32-E72D297353CC}">
                <c16:uniqueId val="{00000007-101B-4C79-A570-D0F592634796}"/>
              </c:ext>
            </c:extLst>
          </c:dPt>
          <c:dPt>
            <c:idx val="11"/>
            <c:marker>
              <c:symbol val="none"/>
            </c:marker>
            <c:bubble3D val="0"/>
            <c:extLst xmlns:c16r2="http://schemas.microsoft.com/office/drawing/2015/06/chart">
              <c:ext xmlns:c16="http://schemas.microsoft.com/office/drawing/2014/chart" uri="{C3380CC4-5D6E-409C-BE32-E72D297353CC}">
                <c16:uniqueId val="{00000008-101B-4C79-A570-D0F592634796}"/>
              </c:ext>
            </c:extLst>
          </c:dPt>
          <c:dPt>
            <c:idx val="12"/>
            <c:marker>
              <c:symbol val="none"/>
            </c:marker>
            <c:bubble3D val="0"/>
            <c:extLst xmlns:c16r2="http://schemas.microsoft.com/office/drawing/2015/06/chart">
              <c:ext xmlns:c16="http://schemas.microsoft.com/office/drawing/2014/chart" uri="{C3380CC4-5D6E-409C-BE32-E72D297353CC}">
                <c16:uniqueId val="{00000009-101B-4C79-A570-D0F592634796}"/>
              </c:ext>
            </c:extLst>
          </c:dPt>
          <c:dPt>
            <c:idx val="13"/>
            <c:marker>
              <c:symbol val="none"/>
            </c:marker>
            <c:bubble3D val="0"/>
            <c:extLst xmlns:c16r2="http://schemas.microsoft.com/office/drawing/2015/06/chart">
              <c:ext xmlns:c16="http://schemas.microsoft.com/office/drawing/2014/chart" uri="{C3380CC4-5D6E-409C-BE32-E72D297353CC}">
                <c16:uniqueId val="{0000000A-101B-4C79-A570-D0F592634796}"/>
              </c:ext>
            </c:extLst>
          </c:dPt>
          <c:dPt>
            <c:idx val="14"/>
            <c:marker>
              <c:symbol val="none"/>
            </c:marker>
            <c:bubble3D val="0"/>
            <c:extLst xmlns:c16r2="http://schemas.microsoft.com/office/drawing/2015/06/chart">
              <c:ext xmlns:c16="http://schemas.microsoft.com/office/drawing/2014/chart" uri="{C3380CC4-5D6E-409C-BE32-E72D297353CC}">
                <c16:uniqueId val="{0000000B-101B-4C79-A570-D0F592634796}"/>
              </c:ext>
            </c:extLst>
          </c:dPt>
          <c:dPt>
            <c:idx val="16"/>
            <c:marker>
              <c:symbol val="none"/>
            </c:marker>
            <c:bubble3D val="0"/>
            <c:extLst xmlns:c16r2="http://schemas.microsoft.com/office/drawing/2015/06/chart">
              <c:ext xmlns:c16="http://schemas.microsoft.com/office/drawing/2014/chart" uri="{C3380CC4-5D6E-409C-BE32-E72D297353CC}">
                <c16:uniqueId val="{0000000C-101B-4C79-A570-D0F592634796}"/>
              </c:ext>
            </c:extLst>
          </c:dPt>
          <c:dPt>
            <c:idx val="17"/>
            <c:marker>
              <c:symbol val="none"/>
            </c:marker>
            <c:bubble3D val="0"/>
            <c:extLst xmlns:c16r2="http://schemas.microsoft.com/office/drawing/2015/06/chart">
              <c:ext xmlns:c16="http://schemas.microsoft.com/office/drawing/2014/chart" uri="{C3380CC4-5D6E-409C-BE32-E72D297353CC}">
                <c16:uniqueId val="{0000000D-101B-4C79-A570-D0F592634796}"/>
              </c:ext>
            </c:extLst>
          </c:dPt>
          <c:dPt>
            <c:idx val="18"/>
            <c:marker>
              <c:symbol val="none"/>
            </c:marker>
            <c:bubble3D val="0"/>
            <c:extLst xmlns:c16r2="http://schemas.microsoft.com/office/drawing/2015/06/chart">
              <c:ext xmlns:c16="http://schemas.microsoft.com/office/drawing/2014/chart" uri="{C3380CC4-5D6E-409C-BE32-E72D297353CC}">
                <c16:uniqueId val="{0000000E-101B-4C79-A570-D0F592634796}"/>
              </c:ext>
            </c:extLst>
          </c:dPt>
          <c:dPt>
            <c:idx val="19"/>
            <c:marker>
              <c:symbol val="none"/>
            </c:marker>
            <c:bubble3D val="0"/>
            <c:extLst xmlns:c16r2="http://schemas.microsoft.com/office/drawing/2015/06/chart">
              <c:ext xmlns:c16="http://schemas.microsoft.com/office/drawing/2014/chart" uri="{C3380CC4-5D6E-409C-BE32-E72D297353CC}">
                <c16:uniqueId val="{0000000F-101B-4C79-A570-D0F592634796}"/>
              </c:ext>
            </c:extLst>
          </c:dPt>
          <c:dPt>
            <c:idx val="21"/>
            <c:marker>
              <c:symbol val="none"/>
            </c:marker>
            <c:bubble3D val="0"/>
            <c:extLst xmlns:c16r2="http://schemas.microsoft.com/office/drawing/2015/06/chart">
              <c:ext xmlns:c16="http://schemas.microsoft.com/office/drawing/2014/chart" uri="{C3380CC4-5D6E-409C-BE32-E72D297353CC}">
                <c16:uniqueId val="{00000010-101B-4C79-A570-D0F592634796}"/>
              </c:ext>
            </c:extLst>
          </c:dPt>
          <c:dPt>
            <c:idx val="22"/>
            <c:marker>
              <c:symbol val="none"/>
            </c:marker>
            <c:bubble3D val="0"/>
            <c:extLst xmlns:c16r2="http://schemas.microsoft.com/office/drawing/2015/06/chart">
              <c:ext xmlns:c16="http://schemas.microsoft.com/office/drawing/2014/chart" uri="{C3380CC4-5D6E-409C-BE32-E72D297353CC}">
                <c16:uniqueId val="{00000011-101B-4C79-A570-D0F592634796}"/>
              </c:ext>
            </c:extLst>
          </c:dPt>
          <c:dPt>
            <c:idx val="23"/>
            <c:marker>
              <c:symbol val="none"/>
            </c:marker>
            <c:bubble3D val="0"/>
            <c:extLst xmlns:c16r2="http://schemas.microsoft.com/office/drawing/2015/06/chart">
              <c:ext xmlns:c16="http://schemas.microsoft.com/office/drawing/2014/chart" uri="{C3380CC4-5D6E-409C-BE32-E72D297353CC}">
                <c16:uniqueId val="{00000012-101B-4C79-A570-D0F592634796}"/>
              </c:ext>
            </c:extLst>
          </c:dPt>
          <c:dPt>
            <c:idx val="24"/>
            <c:marker>
              <c:symbol val="none"/>
            </c:marker>
            <c:bubble3D val="0"/>
            <c:extLst xmlns:c16r2="http://schemas.microsoft.com/office/drawing/2015/06/chart">
              <c:ext xmlns:c16="http://schemas.microsoft.com/office/drawing/2014/chart" uri="{C3380CC4-5D6E-409C-BE32-E72D297353CC}">
                <c16:uniqueId val="{00000013-101B-4C79-A570-D0F592634796}"/>
              </c:ext>
            </c:extLst>
          </c:dPt>
          <c:dPt>
            <c:idx val="26"/>
            <c:marker>
              <c:symbol val="none"/>
            </c:marker>
            <c:bubble3D val="0"/>
            <c:extLst xmlns:c16r2="http://schemas.microsoft.com/office/drawing/2015/06/chart">
              <c:ext xmlns:c16="http://schemas.microsoft.com/office/drawing/2014/chart" uri="{C3380CC4-5D6E-409C-BE32-E72D297353CC}">
                <c16:uniqueId val="{00000014-101B-4C79-A570-D0F592634796}"/>
              </c:ext>
            </c:extLst>
          </c:dPt>
          <c:dPt>
            <c:idx val="27"/>
            <c:marker>
              <c:symbol val="none"/>
            </c:marker>
            <c:bubble3D val="0"/>
            <c:extLst xmlns:c16r2="http://schemas.microsoft.com/office/drawing/2015/06/chart">
              <c:ext xmlns:c16="http://schemas.microsoft.com/office/drawing/2014/chart" uri="{C3380CC4-5D6E-409C-BE32-E72D297353CC}">
                <c16:uniqueId val="{00000015-101B-4C79-A570-D0F592634796}"/>
              </c:ext>
            </c:extLst>
          </c:dPt>
          <c:dPt>
            <c:idx val="28"/>
            <c:marker>
              <c:symbol val="none"/>
            </c:marker>
            <c:bubble3D val="0"/>
            <c:extLst xmlns:c16r2="http://schemas.microsoft.com/office/drawing/2015/06/chart">
              <c:ext xmlns:c16="http://schemas.microsoft.com/office/drawing/2014/chart" uri="{C3380CC4-5D6E-409C-BE32-E72D297353CC}">
                <c16:uniqueId val="{00000016-101B-4C79-A570-D0F592634796}"/>
              </c:ext>
            </c:extLst>
          </c:dPt>
          <c:dPt>
            <c:idx val="29"/>
            <c:marker>
              <c:symbol val="none"/>
            </c:marker>
            <c:bubble3D val="0"/>
            <c:extLst xmlns:c16r2="http://schemas.microsoft.com/office/drawing/2015/06/chart">
              <c:ext xmlns:c16="http://schemas.microsoft.com/office/drawing/2014/chart" uri="{C3380CC4-5D6E-409C-BE32-E72D297353CC}">
                <c16:uniqueId val="{00000017-101B-4C79-A570-D0F592634796}"/>
              </c:ext>
            </c:extLst>
          </c:dPt>
          <c:dPt>
            <c:idx val="31"/>
            <c:marker>
              <c:symbol val="none"/>
            </c:marker>
            <c:bubble3D val="0"/>
            <c:extLst xmlns:c16r2="http://schemas.microsoft.com/office/drawing/2015/06/chart">
              <c:ext xmlns:c16="http://schemas.microsoft.com/office/drawing/2014/chart" uri="{C3380CC4-5D6E-409C-BE32-E72D297353CC}">
                <c16:uniqueId val="{00000018-101B-4C79-A570-D0F592634796}"/>
              </c:ext>
            </c:extLst>
          </c:dPt>
          <c:dPt>
            <c:idx val="32"/>
            <c:marker>
              <c:symbol val="none"/>
            </c:marker>
            <c:bubble3D val="0"/>
            <c:extLst xmlns:c16r2="http://schemas.microsoft.com/office/drawing/2015/06/chart">
              <c:ext xmlns:c16="http://schemas.microsoft.com/office/drawing/2014/chart" uri="{C3380CC4-5D6E-409C-BE32-E72D297353CC}">
                <c16:uniqueId val="{00000019-101B-4C79-A570-D0F592634796}"/>
              </c:ext>
            </c:extLst>
          </c:dPt>
          <c:dPt>
            <c:idx val="33"/>
            <c:marker>
              <c:symbol val="none"/>
            </c:marker>
            <c:bubble3D val="0"/>
            <c:extLst xmlns:c16r2="http://schemas.microsoft.com/office/drawing/2015/06/chart">
              <c:ext xmlns:c16="http://schemas.microsoft.com/office/drawing/2014/chart" uri="{C3380CC4-5D6E-409C-BE32-E72D297353CC}">
                <c16:uniqueId val="{0000001A-101B-4C79-A570-D0F592634796}"/>
              </c:ext>
            </c:extLst>
          </c:dPt>
          <c:dPt>
            <c:idx val="34"/>
            <c:marker>
              <c:symbol val="none"/>
            </c:marker>
            <c:bubble3D val="0"/>
            <c:extLst xmlns:c16r2="http://schemas.microsoft.com/office/drawing/2015/06/chart">
              <c:ext xmlns:c16="http://schemas.microsoft.com/office/drawing/2014/chart" uri="{C3380CC4-5D6E-409C-BE32-E72D297353CC}">
                <c16:uniqueId val="{0000001B-101B-4C79-A570-D0F592634796}"/>
              </c:ext>
            </c:extLst>
          </c:dPt>
          <c:dPt>
            <c:idx val="36"/>
            <c:marker>
              <c:symbol val="none"/>
            </c:marker>
            <c:bubble3D val="0"/>
            <c:extLst xmlns:c16r2="http://schemas.microsoft.com/office/drawing/2015/06/chart">
              <c:ext xmlns:c16="http://schemas.microsoft.com/office/drawing/2014/chart" uri="{C3380CC4-5D6E-409C-BE32-E72D297353CC}">
                <c16:uniqueId val="{0000001C-101B-4C79-A570-D0F592634796}"/>
              </c:ext>
            </c:extLst>
          </c:dPt>
          <c:dPt>
            <c:idx val="37"/>
            <c:marker>
              <c:symbol val="none"/>
            </c:marker>
            <c:bubble3D val="0"/>
            <c:extLst xmlns:c16r2="http://schemas.microsoft.com/office/drawing/2015/06/chart">
              <c:ext xmlns:c16="http://schemas.microsoft.com/office/drawing/2014/chart" uri="{C3380CC4-5D6E-409C-BE32-E72D297353CC}">
                <c16:uniqueId val="{0000001D-101B-4C79-A570-D0F592634796}"/>
              </c:ext>
            </c:extLst>
          </c:dPt>
          <c:dPt>
            <c:idx val="38"/>
            <c:marker>
              <c:symbol val="none"/>
            </c:marker>
            <c:bubble3D val="0"/>
            <c:extLst xmlns:c16r2="http://schemas.microsoft.com/office/drawing/2015/06/chart">
              <c:ext xmlns:c16="http://schemas.microsoft.com/office/drawing/2014/chart" uri="{C3380CC4-5D6E-409C-BE32-E72D297353CC}">
                <c16:uniqueId val="{0000001E-101B-4C79-A570-D0F592634796}"/>
              </c:ext>
            </c:extLst>
          </c:dPt>
          <c:dPt>
            <c:idx val="39"/>
            <c:marker>
              <c:symbol val="none"/>
            </c:marker>
            <c:bubble3D val="0"/>
            <c:extLst xmlns:c16r2="http://schemas.microsoft.com/office/drawing/2015/06/chart">
              <c:ext xmlns:c16="http://schemas.microsoft.com/office/drawing/2014/chart" uri="{C3380CC4-5D6E-409C-BE32-E72D297353CC}">
                <c16:uniqueId val="{0000001F-101B-4C79-A570-D0F592634796}"/>
              </c:ext>
            </c:extLst>
          </c:dPt>
          <c:dPt>
            <c:idx val="41"/>
            <c:marker>
              <c:symbol val="none"/>
            </c:marker>
            <c:bubble3D val="0"/>
            <c:extLst xmlns:c16r2="http://schemas.microsoft.com/office/drawing/2015/06/chart">
              <c:ext xmlns:c16="http://schemas.microsoft.com/office/drawing/2014/chart" uri="{C3380CC4-5D6E-409C-BE32-E72D297353CC}">
                <c16:uniqueId val="{00000020-101B-4C79-A570-D0F592634796}"/>
              </c:ext>
            </c:extLst>
          </c:dPt>
          <c:dPt>
            <c:idx val="42"/>
            <c:marker>
              <c:symbol val="none"/>
            </c:marker>
            <c:bubble3D val="0"/>
            <c:extLst xmlns:c16r2="http://schemas.microsoft.com/office/drawing/2015/06/chart">
              <c:ext xmlns:c16="http://schemas.microsoft.com/office/drawing/2014/chart" uri="{C3380CC4-5D6E-409C-BE32-E72D297353CC}">
                <c16:uniqueId val="{00000021-101B-4C79-A570-D0F592634796}"/>
              </c:ext>
            </c:extLst>
          </c:dPt>
          <c:dPt>
            <c:idx val="43"/>
            <c:marker>
              <c:symbol val="none"/>
            </c:marker>
            <c:bubble3D val="0"/>
            <c:extLst xmlns:c16r2="http://schemas.microsoft.com/office/drawing/2015/06/chart">
              <c:ext xmlns:c16="http://schemas.microsoft.com/office/drawing/2014/chart" uri="{C3380CC4-5D6E-409C-BE32-E72D297353CC}">
                <c16:uniqueId val="{00000022-101B-4C79-A570-D0F592634796}"/>
              </c:ext>
            </c:extLst>
          </c:dPt>
          <c:dPt>
            <c:idx val="44"/>
            <c:marker>
              <c:symbol val="none"/>
            </c:marker>
            <c:bubble3D val="0"/>
            <c:extLst xmlns:c16r2="http://schemas.microsoft.com/office/drawing/2015/06/chart">
              <c:ext xmlns:c16="http://schemas.microsoft.com/office/drawing/2014/chart" uri="{C3380CC4-5D6E-409C-BE32-E72D297353CC}">
                <c16:uniqueId val="{00000023-101B-4C79-A570-D0F592634796}"/>
              </c:ext>
            </c:extLst>
          </c:dPt>
          <c:dPt>
            <c:idx val="46"/>
            <c:marker>
              <c:symbol val="none"/>
            </c:marker>
            <c:bubble3D val="0"/>
            <c:extLst xmlns:c16r2="http://schemas.microsoft.com/office/drawing/2015/06/chart">
              <c:ext xmlns:c16="http://schemas.microsoft.com/office/drawing/2014/chart" uri="{C3380CC4-5D6E-409C-BE32-E72D297353CC}">
                <c16:uniqueId val="{00000024-101B-4C79-A570-D0F592634796}"/>
              </c:ext>
            </c:extLst>
          </c:dPt>
          <c:dPt>
            <c:idx val="47"/>
            <c:marker>
              <c:symbol val="none"/>
            </c:marker>
            <c:bubble3D val="0"/>
            <c:extLst xmlns:c16r2="http://schemas.microsoft.com/office/drawing/2015/06/chart">
              <c:ext xmlns:c16="http://schemas.microsoft.com/office/drawing/2014/chart" uri="{C3380CC4-5D6E-409C-BE32-E72D297353CC}">
                <c16:uniqueId val="{00000025-101B-4C79-A570-D0F592634796}"/>
              </c:ext>
            </c:extLst>
          </c:dPt>
          <c:dPt>
            <c:idx val="48"/>
            <c:marker>
              <c:symbol val="none"/>
            </c:marker>
            <c:bubble3D val="0"/>
            <c:extLst xmlns:c16r2="http://schemas.microsoft.com/office/drawing/2015/06/chart">
              <c:ext xmlns:c16="http://schemas.microsoft.com/office/drawing/2014/chart" uri="{C3380CC4-5D6E-409C-BE32-E72D297353CC}">
                <c16:uniqueId val="{00000026-101B-4C79-A570-D0F592634796}"/>
              </c:ext>
            </c:extLst>
          </c:dPt>
          <c:dPt>
            <c:idx val="49"/>
            <c:marker>
              <c:symbol val="none"/>
            </c:marker>
            <c:bubble3D val="0"/>
            <c:extLst xmlns:c16r2="http://schemas.microsoft.com/office/drawing/2015/06/chart">
              <c:ext xmlns:c16="http://schemas.microsoft.com/office/drawing/2014/chart" uri="{C3380CC4-5D6E-409C-BE32-E72D297353CC}">
                <c16:uniqueId val="{00000027-101B-4C79-A570-D0F592634796}"/>
              </c:ext>
            </c:extLst>
          </c:dPt>
          <c:dPt>
            <c:idx val="51"/>
            <c:marker>
              <c:symbol val="none"/>
            </c:marker>
            <c:bubble3D val="0"/>
            <c:extLst xmlns:c16r2="http://schemas.microsoft.com/office/drawing/2015/06/chart">
              <c:ext xmlns:c16="http://schemas.microsoft.com/office/drawing/2014/chart" uri="{C3380CC4-5D6E-409C-BE32-E72D297353CC}">
                <c16:uniqueId val="{00000028-101B-4C79-A570-D0F592634796}"/>
              </c:ext>
            </c:extLst>
          </c:dPt>
          <c:dPt>
            <c:idx val="52"/>
            <c:marker>
              <c:symbol val="none"/>
            </c:marker>
            <c:bubble3D val="0"/>
            <c:extLst xmlns:c16r2="http://schemas.microsoft.com/office/drawing/2015/06/chart">
              <c:ext xmlns:c16="http://schemas.microsoft.com/office/drawing/2014/chart" uri="{C3380CC4-5D6E-409C-BE32-E72D297353CC}">
                <c16:uniqueId val="{00000029-101B-4C79-A570-D0F592634796}"/>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総括表!$C$187:$BC$187</c:f>
              <c:numCache>
                <c:formatCode>#,##0_ ;[Red]\-#,##0\ </c:formatCode>
                <c:ptCount val="53"/>
                <c:pt idx="0">
                  <c:v>6032.6003210503277</c:v>
                </c:pt>
                <c:pt idx="1">
                  <c:v>6193.6953417765944</c:v>
                </c:pt>
                <c:pt idx="2">
                  <c:v>5500.1648433727769</c:v>
                </c:pt>
                <c:pt idx="3">
                  <c:v>-398.22782610476088</c:v>
                </c:pt>
                <c:pt idx="4">
                  <c:v>-4130.8692018641905</c:v>
                </c:pt>
                <c:pt idx="5">
                  <c:v>2372.9999999997672</c:v>
                </c:pt>
                <c:pt idx="6">
                  <c:v>9371.4422375089307</c:v>
                </c:pt>
                <c:pt idx="7">
                  <c:v>3811.1830822267657</c:v>
                </c:pt>
                <c:pt idx="8">
                  <c:v>3721.2712173359018</c:v>
                </c:pt>
                <c:pt idx="9">
                  <c:v>3644.2310876041311</c:v>
                </c:pt>
                <c:pt idx="10">
                  <c:v>3521.1301557208408</c:v>
                </c:pt>
                <c:pt idx="11">
                  <c:v>3428.1788100201675</c:v>
                </c:pt>
                <c:pt idx="12">
                  <c:v>3401.1262983228057</c:v>
                </c:pt>
                <c:pt idx="13">
                  <c:v>3335.1536918245897</c:v>
                </c:pt>
                <c:pt idx="14">
                  <c:v>3293.0718041459186</c:v>
                </c:pt>
                <c:pt idx="15">
                  <c:v>3269.0891053193745</c:v>
                </c:pt>
                <c:pt idx="16">
                  <c:v>3271.9294588525336</c:v>
                </c:pt>
                <c:pt idx="17">
                  <c:v>3348.2322881935311</c:v>
                </c:pt>
                <c:pt idx="18">
                  <c:v>3300.2386522475699</c:v>
                </c:pt>
                <c:pt idx="19">
                  <c:v>3234.7429005058548</c:v>
                </c:pt>
                <c:pt idx="20">
                  <c:v>3141.4129672683953</c:v>
                </c:pt>
                <c:pt idx="21">
                  <c:v>3149.918804298703</c:v>
                </c:pt>
                <c:pt idx="22">
                  <c:v>3087.3110960740446</c:v>
                </c:pt>
                <c:pt idx="23">
                  <c:v>2976.9464331085146</c:v>
                </c:pt>
                <c:pt idx="24">
                  <c:v>2827.8931221868816</c:v>
                </c:pt>
                <c:pt idx="25">
                  <c:v>2418.5743789613425</c:v>
                </c:pt>
                <c:pt idx="26">
                  <c:v>2275.0991367337911</c:v>
                </c:pt>
                <c:pt idx="27">
                  <c:v>2046.9437471210822</c:v>
                </c:pt>
                <c:pt idx="28">
                  <c:v>1961.5545015067405</c:v>
                </c:pt>
                <c:pt idx="29">
                  <c:v>1903.6642322318967</c:v>
                </c:pt>
                <c:pt idx="30">
                  <c:v>2124.9681153194838</c:v>
                </c:pt>
                <c:pt idx="31">
                  <c:v>2223.1162556519675</c:v>
                </c:pt>
                <c:pt idx="32">
                  <c:v>2321.2854910921574</c:v>
                </c:pt>
                <c:pt idx="33">
                  <c:v>2420.0493313323009</c:v>
                </c:pt>
                <c:pt idx="34">
                  <c:v>2503.9428670476536</c:v>
                </c:pt>
                <c:pt idx="35">
                  <c:v>2520.7671582715725</c:v>
                </c:pt>
                <c:pt idx="36">
                  <c:v>2576.1566593865036</c:v>
                </c:pt>
                <c:pt idx="37">
                  <c:v>2621.2859817994477</c:v>
                </c:pt>
                <c:pt idx="38">
                  <c:v>2670.3600753513629</c:v>
                </c:pt>
                <c:pt idx="39">
                  <c:v>2718.4325864075272</c:v>
                </c:pt>
                <c:pt idx="40">
                  <c:v>2665.5035389779509</c:v>
                </c:pt>
                <c:pt idx="41">
                  <c:v>2720.2069659199424</c:v>
                </c:pt>
                <c:pt idx="42">
                  <c:v>2761.4286704957813</c:v>
                </c:pt>
                <c:pt idx="43">
                  <c:v>2789.0132079729492</c:v>
                </c:pt>
                <c:pt idx="44">
                  <c:v>2817.2795227494839</c:v>
                </c:pt>
                <c:pt idx="45">
                  <c:v>2822.7634942750442</c:v>
                </c:pt>
                <c:pt idx="46">
                  <c:v>2833.5660965759143</c:v>
                </c:pt>
                <c:pt idx="47">
                  <c:v>2838.6808665185636</c:v>
                </c:pt>
                <c:pt idx="48">
                  <c:v>2829.7020359901721</c:v>
                </c:pt>
                <c:pt idx="49">
                  <c:v>2775.073165553646</c:v>
                </c:pt>
                <c:pt idx="50">
                  <c:v>2725.6073342439249</c:v>
                </c:pt>
                <c:pt idx="51">
                  <c:v>2662.3402167742561</c:v>
                </c:pt>
                <c:pt idx="52">
                  <c:v>2616.5545443782253</c:v>
                </c:pt>
              </c:numCache>
            </c:numRef>
          </c:val>
          <c:smooth val="0"/>
          <c:extLst xmlns:c16r2="http://schemas.microsoft.com/office/drawing/2015/06/chart">
            <c:ext xmlns:c16="http://schemas.microsoft.com/office/drawing/2014/chart" uri="{C3380CC4-5D6E-409C-BE32-E72D297353CC}">
              <c16:uniqueId val="{0000002D-101B-4C79-A570-D0F592634796}"/>
            </c:ext>
          </c:extLst>
        </c:ser>
        <c:dLbls>
          <c:showLegendKey val="0"/>
          <c:showVal val="0"/>
          <c:showCatName val="0"/>
          <c:showSerName val="0"/>
          <c:showPercent val="0"/>
          <c:showBubbleSize val="0"/>
        </c:dLbls>
        <c:smooth val="0"/>
        <c:axId val="504707520"/>
        <c:axId val="504760632"/>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総括表!$B$188</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総括表!$C$188:$BF$188</c15:sqref>
                        </c15:formulaRef>
                      </c:ext>
                    </c:extLst>
                    <c:numCache>
                      <c:formatCode>#,##0_ ;[Red]\-#,##0\ </c:formatCode>
                      <c:ptCount val="56"/>
                      <c:pt idx="0">
                        <c:v>6032.6003210503277</c:v>
                      </c:pt>
                      <c:pt idx="1">
                        <c:v>6193.6953417765944</c:v>
                      </c:pt>
                      <c:pt idx="2">
                        <c:v>5500.1648433727769</c:v>
                      </c:pt>
                      <c:pt idx="3">
                        <c:v>-398.22782610476088</c:v>
                      </c:pt>
                      <c:pt idx="4">
                        <c:v>-4130.8692018641905</c:v>
                      </c:pt>
                      <c:pt idx="5">
                        <c:v>-4206.523376952704</c:v>
                      </c:pt>
                      <c:pt idx="6">
                        <c:v>-2480.3003088667524</c:v>
                      </c:pt>
                      <c:pt idx="7">
                        <c:v>-136.39387839248275</c:v>
                      </c:pt>
                      <c:pt idx="8">
                        <c:v>1287.0490420558608</c:v>
                      </c:pt>
                      <c:pt idx="9">
                        <c:v>2166.7509114907857</c:v>
                      </c:pt>
                      <c:pt idx="10">
                        <c:v>2220.8786354660197</c:v>
                      </c:pt>
                      <c:pt idx="11">
                        <c:v>2221.2297492443809</c:v>
                      </c:pt>
                      <c:pt idx="12">
                        <c:v>2305.5978795362498</c:v>
                      </c:pt>
                      <c:pt idx="13">
                        <c:v>2308.9670557615382</c:v>
                      </c:pt>
                      <c:pt idx="14">
                        <c:v>2357.5598755055512</c:v>
                      </c:pt>
                      <c:pt idx="15">
                        <c:v>2369.4181695602811</c:v>
                      </c:pt>
                      <c:pt idx="16">
                        <c:v>2307.3098690418965</c:v>
                      </c:pt>
                      <c:pt idx="17">
                        <c:v>2294.3987714946661</c:v>
                      </c:pt>
                      <c:pt idx="18">
                        <c:v>2237.1604869086877</c:v>
                      </c:pt>
                      <c:pt idx="19">
                        <c:v>2257.787878493963</c:v>
                      </c:pt>
                      <c:pt idx="20">
                        <c:v>2206.3636131880239</c:v>
                      </c:pt>
                      <c:pt idx="21">
                        <c:v>2123.8840080053828</c:v>
                      </c:pt>
                      <c:pt idx="22">
                        <c:v>1942.2744486426473</c:v>
                      </c:pt>
                      <c:pt idx="23">
                        <c:v>1728.948904766306</c:v>
                      </c:pt>
                      <c:pt idx="24">
                        <c:v>1585.1966859462873</c:v>
                      </c:pt>
                      <c:pt idx="25">
                        <c:v>1283.8514063030652</c:v>
                      </c:pt>
                      <c:pt idx="26">
                        <c:v>1147.3569496177975</c:v>
                      </c:pt>
                      <c:pt idx="27">
                        <c:v>954.08973365452766</c:v>
                      </c:pt>
                      <c:pt idx="28">
                        <c:v>854.3490172283764</c:v>
                      </c:pt>
                      <c:pt idx="29">
                        <c:v>797.01484808053738</c:v>
                      </c:pt>
                      <c:pt idx="30">
                        <c:v>794.25550284142537</c:v>
                      </c:pt>
                      <c:pt idx="31">
                        <c:v>826.00446848426509</c:v>
                      </c:pt>
                      <c:pt idx="32">
                        <c:v>886.05611796014136</c:v>
                      </c:pt>
                      <c:pt idx="33">
                        <c:v>970.8809493683566</c:v>
                      </c:pt>
                      <c:pt idx="34">
                        <c:v>1042.732243823822</c:v>
                      </c:pt>
                      <c:pt idx="35">
                        <c:v>1109.8444095375498</c:v>
                      </c:pt>
                      <c:pt idx="36">
                        <c:v>1181.3022527989365</c:v>
                      </c:pt>
                      <c:pt idx="37">
                        <c:v>1250.3552143999523</c:v>
                      </c:pt>
                      <c:pt idx="38">
                        <c:v>1304.1055645393162</c:v>
                      </c:pt>
                      <c:pt idx="39">
                        <c:v>1372.6721710435313</c:v>
                      </c:pt>
                      <c:pt idx="40">
                        <c:v>1421.0617256547584</c:v>
                      </c:pt>
                      <c:pt idx="41">
                        <c:v>1481.6296816399858</c:v>
                      </c:pt>
                      <c:pt idx="42">
                        <c:v>1543.3928952366259</c:v>
                      </c:pt>
                      <c:pt idx="43">
                        <c:v>1585.614667724923</c:v>
                      </c:pt>
                      <c:pt idx="44">
                        <c:v>1629.9950099645976</c:v>
                      </c:pt>
                      <c:pt idx="45">
                        <c:v>1651.9058355715442</c:v>
                      </c:pt>
                      <c:pt idx="46">
                        <c:v>1683.1474166929875</c:v>
                      </c:pt>
                      <c:pt idx="47">
                        <c:v>1694.9318045553223</c:v>
                      </c:pt>
                      <c:pt idx="48">
                        <c:v>1694.6598838988089</c:v>
                      </c:pt>
                      <c:pt idx="49">
                        <c:v>1682.815620372653</c:v>
                      </c:pt>
                      <c:pt idx="50">
                        <c:v>1640.7936104572982</c:v>
                      </c:pt>
                      <c:pt idx="51">
                        <c:v>1608.1302204773215</c:v>
                      </c:pt>
                      <c:pt idx="52">
                        <c:v>1553.7539725050165</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2E-101B-4C79-A570-D0F592634796}"/>
                  </c:ext>
                </c:extLst>
              </c15:ser>
            </c15:filteredLineSeries>
          </c:ext>
        </c:extLst>
      </c:lineChart>
      <c:catAx>
        <c:axId val="50470752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0632"/>
        <c:crosses val="autoZero"/>
        <c:auto val="1"/>
        <c:lblAlgn val="ctr"/>
        <c:lblOffset val="100"/>
        <c:tickLblSkip val="5"/>
        <c:noMultiLvlLbl val="0"/>
      </c:catAx>
      <c:valAx>
        <c:axId val="504760632"/>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0752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'総括表(地区)'!$A$184</c:f>
          <c:strCache>
            <c:ptCount val="1"/>
            <c:pt idx="0">
              <c:v>：社会増減(転入超過数)_年間_地区別(基本推計)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76350814367382158"/>
          <c:h val="0.68731955380577425"/>
        </c:manualLayout>
      </c:layout>
      <c:lineChart>
        <c:grouping val="standard"/>
        <c:varyColors val="0"/>
        <c:ser>
          <c:idx val="0"/>
          <c:order val="0"/>
          <c:tx>
            <c:strRef>
              <c:f>'総括表(地区)'!$B$184</c:f>
              <c:strCache>
                <c:ptCount val="1"/>
                <c:pt idx="0">
                  <c:v>大森地区</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numCache>
            </c:numRef>
          </c:cat>
          <c:val>
            <c:numRef>
              <c:extLst>
                <c:ext xmlns:c15="http://schemas.microsoft.com/office/drawing/2012/chart" uri="{02D57815-91ED-43cb-92C2-25804820EDAC}">
                  <c15:fullRef>
                    <c15:sqref>'総括表(地区)'!$C$184:$BC$184</c15:sqref>
                  </c15:fullRef>
                </c:ext>
              </c:extLst>
              <c:f>'総括表(地区)'!$J$184:$BC$184</c:f>
              <c:numCache>
                <c:formatCode>#,##0_ ;[Red]\-#,##0\ </c:formatCode>
                <c:ptCount val="46"/>
                <c:pt idx="0">
                  <c:v>1271.9782079226077</c:v>
                </c:pt>
                <c:pt idx="1">
                  <c:v>1231.5329122509283</c:v>
                </c:pt>
                <c:pt idx="2">
                  <c:v>1192.7655103465165</c:v>
                </c:pt>
                <c:pt idx="3">
                  <c:v>1162.0607992143036</c:v>
                </c:pt>
                <c:pt idx="4">
                  <c:v>1127.3620044930808</c:v>
                </c:pt>
                <c:pt idx="5">
                  <c:v>1144.4758242995201</c:v>
                </c:pt>
                <c:pt idx="6">
                  <c:v>1118.423845859523</c:v>
                </c:pt>
                <c:pt idx="7">
                  <c:v>1128.3965307348055</c:v>
                </c:pt>
                <c:pt idx="8">
                  <c:v>1140.3117165566364</c:v>
                </c:pt>
                <c:pt idx="9">
                  <c:v>1146.9199163591852</c:v>
                </c:pt>
                <c:pt idx="10">
                  <c:v>1206.6094082684281</c:v>
                </c:pt>
                <c:pt idx="11">
                  <c:v>1205.9589180849046</c:v>
                </c:pt>
                <c:pt idx="12">
                  <c:v>1223.5183337876274</c:v>
                </c:pt>
                <c:pt idx="13">
                  <c:v>1205.8313991361906</c:v>
                </c:pt>
                <c:pt idx="14">
                  <c:v>1214.7614792894483</c:v>
                </c:pt>
                <c:pt idx="15">
                  <c:v>1182.7845096230712</c:v>
                </c:pt>
                <c:pt idx="16">
                  <c:v>1161.6913313316122</c:v>
                </c:pt>
                <c:pt idx="17">
                  <c:v>1102.1418627962794</c:v>
                </c:pt>
                <c:pt idx="18">
                  <c:v>954.58869530609286</c:v>
                </c:pt>
                <c:pt idx="19">
                  <c:v>900.84847131122979</c:v>
                </c:pt>
                <c:pt idx="20">
                  <c:v>794.98287067035562</c:v>
                </c:pt>
                <c:pt idx="21">
                  <c:v>768.33877298531718</c:v>
                </c:pt>
                <c:pt idx="22">
                  <c:v>698.75312710625383</c:v>
                </c:pt>
                <c:pt idx="23">
                  <c:v>787.89199062471187</c:v>
                </c:pt>
                <c:pt idx="24">
                  <c:v>812.99581631693377</c:v>
                </c:pt>
                <c:pt idx="25">
                  <c:v>848.47798443647764</c:v>
                </c:pt>
                <c:pt idx="26">
                  <c:v>882.65828522113338</c:v>
                </c:pt>
                <c:pt idx="27">
                  <c:v>914.41559280945023</c:v>
                </c:pt>
                <c:pt idx="28">
                  <c:v>926.70753070808473</c:v>
                </c:pt>
                <c:pt idx="29">
                  <c:v>947.33631111450563</c:v>
                </c:pt>
                <c:pt idx="30">
                  <c:v>961.21266598785746</c:v>
                </c:pt>
                <c:pt idx="31">
                  <c:v>980.88976295813336</c:v>
                </c:pt>
                <c:pt idx="32">
                  <c:v>997.83351969503667</c:v>
                </c:pt>
                <c:pt idx="33">
                  <c:v>992.31016570231895</c:v>
                </c:pt>
                <c:pt idx="34">
                  <c:v>1009.2037394356714</c:v>
                </c:pt>
                <c:pt idx="35">
                  <c:v>1029.2459872855814</c:v>
                </c:pt>
                <c:pt idx="36">
                  <c:v>1036.7906758536917</c:v>
                </c:pt>
                <c:pt idx="37">
                  <c:v>1054.6157515618506</c:v>
                </c:pt>
                <c:pt idx="38">
                  <c:v>1062.6194210119913</c:v>
                </c:pt>
                <c:pt idx="39">
                  <c:v>1069.8241167151486</c:v>
                </c:pt>
                <c:pt idx="40">
                  <c:v>1077.7341055321153</c:v>
                </c:pt>
                <c:pt idx="41">
                  <c:v>1086.0027524859465</c:v>
                </c:pt>
                <c:pt idx="42">
                  <c:v>1077.556965110407</c:v>
                </c:pt>
                <c:pt idx="43">
                  <c:v>1071.7418105917393</c:v>
                </c:pt>
                <c:pt idx="44">
                  <c:v>1055.6139508757121</c:v>
                </c:pt>
                <c:pt idx="45">
                  <c:v>1043.4197176360144</c:v>
                </c:pt>
              </c:numCache>
            </c:numRef>
          </c:val>
          <c:smooth val="0"/>
          <c:extLst xmlns:c16r2="http://schemas.microsoft.com/office/drawing/2015/06/chart">
            <c:ext xmlns:c16="http://schemas.microsoft.com/office/drawing/2014/chart" uri="{C3380CC4-5D6E-409C-BE32-E72D297353CC}">
              <c16:uniqueId val="{00000001-4886-45F0-9EB7-40324EE576B0}"/>
            </c:ext>
          </c:extLst>
        </c:ser>
        <c:ser>
          <c:idx val="1"/>
          <c:order val="1"/>
          <c:tx>
            <c:strRef>
              <c:f>'総括表(地区)'!$B$185</c:f>
              <c:strCache>
                <c:ptCount val="1"/>
                <c:pt idx="0">
                  <c:v>調布地区</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numCache>
            </c:numRef>
          </c:cat>
          <c:val>
            <c:numRef>
              <c:extLst>
                <c:ext xmlns:c15="http://schemas.microsoft.com/office/drawing/2012/chart" uri="{02D57815-91ED-43cb-92C2-25804820EDAC}">
                  <c15:fullRef>
                    <c15:sqref>'総括表(地区)'!$C$185:$BC$185</c15:sqref>
                  </c15:fullRef>
                </c:ext>
              </c:extLst>
              <c:f>'総括表(地区)'!$J$185:$BC$185</c:f>
              <c:numCache>
                <c:formatCode>#,##0_ ;[Red]\-#,##0\ </c:formatCode>
                <c:ptCount val="46"/>
                <c:pt idx="0">
                  <c:v>856.4639219281388</c:v>
                </c:pt>
                <c:pt idx="1">
                  <c:v>846.94124463384128</c:v>
                </c:pt>
                <c:pt idx="2">
                  <c:v>838.10263957854534</c:v>
                </c:pt>
                <c:pt idx="3">
                  <c:v>827.25805974339835</c:v>
                </c:pt>
                <c:pt idx="4">
                  <c:v>817.32847514534944</c:v>
                </c:pt>
                <c:pt idx="5">
                  <c:v>831.81206179916171</c:v>
                </c:pt>
                <c:pt idx="6">
                  <c:v>835.03395449330981</c:v>
                </c:pt>
                <c:pt idx="7">
                  <c:v>842.94407968828045</c:v>
                </c:pt>
                <c:pt idx="8">
                  <c:v>866.54713637887141</c:v>
                </c:pt>
                <c:pt idx="9">
                  <c:v>879.64346941068254</c:v>
                </c:pt>
                <c:pt idx="10">
                  <c:v>897.2172771812584</c:v>
                </c:pt>
                <c:pt idx="11">
                  <c:v>902.26924393571801</c:v>
                </c:pt>
                <c:pt idx="12">
                  <c:v>888.09338651641019</c:v>
                </c:pt>
                <c:pt idx="13">
                  <c:v>850.56507699581596</c:v>
                </c:pt>
                <c:pt idx="14">
                  <c:v>863.91869774831196</c:v>
                </c:pt>
                <c:pt idx="15">
                  <c:v>836.39781843718163</c:v>
                </c:pt>
                <c:pt idx="16">
                  <c:v>817.86479634995806</c:v>
                </c:pt>
                <c:pt idx="17">
                  <c:v>778.83119527725523</c:v>
                </c:pt>
                <c:pt idx="18">
                  <c:v>701.48120240261471</c:v>
                </c:pt>
                <c:pt idx="19">
                  <c:v>653.54510068131344</c:v>
                </c:pt>
                <c:pt idx="20">
                  <c:v>609.99262272309954</c:v>
                </c:pt>
                <c:pt idx="21">
                  <c:v>597.38332060151834</c:v>
                </c:pt>
                <c:pt idx="22">
                  <c:v>601.28054910946707</c:v>
                </c:pt>
                <c:pt idx="23">
                  <c:v>617.55830989533558</c:v>
                </c:pt>
                <c:pt idx="24">
                  <c:v>637.9656590019182</c:v>
                </c:pt>
                <c:pt idx="25">
                  <c:v>652.89993379131852</c:v>
                </c:pt>
                <c:pt idx="26">
                  <c:v>680.08224053789866</c:v>
                </c:pt>
                <c:pt idx="27">
                  <c:v>701.65218515893309</c:v>
                </c:pt>
                <c:pt idx="28">
                  <c:v>703.27453278192445</c:v>
                </c:pt>
                <c:pt idx="29">
                  <c:v>718.57636179965584</c:v>
                </c:pt>
                <c:pt idx="30">
                  <c:v>735.96674878744375</c:v>
                </c:pt>
                <c:pt idx="31">
                  <c:v>754.9273128097102</c:v>
                </c:pt>
                <c:pt idx="32">
                  <c:v>770.0026813384294</c:v>
                </c:pt>
                <c:pt idx="33">
                  <c:v>749.5304694786978</c:v>
                </c:pt>
                <c:pt idx="34">
                  <c:v>768.26551664917736</c:v>
                </c:pt>
                <c:pt idx="35">
                  <c:v>778.81520682851306</c:v>
                </c:pt>
                <c:pt idx="36">
                  <c:v>796.32865994377346</c:v>
                </c:pt>
                <c:pt idx="37">
                  <c:v>801.81126173533278</c:v>
                </c:pt>
                <c:pt idx="38">
                  <c:v>794.85330176843888</c:v>
                </c:pt>
                <c:pt idx="39">
                  <c:v>801.23183970870889</c:v>
                </c:pt>
                <c:pt idx="40">
                  <c:v>805.98292008525209</c:v>
                </c:pt>
                <c:pt idx="41">
                  <c:v>804.13202355219505</c:v>
                </c:pt>
                <c:pt idx="42">
                  <c:v>796.27410300134625</c:v>
                </c:pt>
                <c:pt idx="43">
                  <c:v>783.5474385410306</c:v>
                </c:pt>
                <c:pt idx="44">
                  <c:v>768.53064399463756</c:v>
                </c:pt>
                <c:pt idx="45">
                  <c:v>763.02139176348669</c:v>
                </c:pt>
              </c:numCache>
            </c:numRef>
          </c:val>
          <c:smooth val="0"/>
          <c:extLst xmlns:c16r2="http://schemas.microsoft.com/office/drawing/2015/06/chart">
            <c:ext xmlns:c16="http://schemas.microsoft.com/office/drawing/2014/chart" uri="{C3380CC4-5D6E-409C-BE32-E72D297353CC}">
              <c16:uniqueId val="{00000003-4886-45F0-9EB7-40324EE576B0}"/>
            </c:ext>
          </c:extLst>
        </c:ser>
        <c:ser>
          <c:idx val="2"/>
          <c:order val="2"/>
          <c:tx>
            <c:strRef>
              <c:f>'総括表(地区)'!$B$186</c:f>
              <c:strCache>
                <c:ptCount val="1"/>
                <c:pt idx="0">
                  <c:v>蒲田地区</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numCache>
            </c:numRef>
          </c:cat>
          <c:val>
            <c:numRef>
              <c:extLst>
                <c:ext xmlns:c15="http://schemas.microsoft.com/office/drawing/2012/chart" uri="{02D57815-91ED-43cb-92C2-25804820EDAC}">
                  <c15:fullRef>
                    <c15:sqref>'総括表(地区)'!$C$186:$BC$186</c15:sqref>
                  </c15:fullRef>
                </c:ext>
              </c:extLst>
              <c:f>'総括表(地区)'!$J$186:$BC$186</c:f>
              <c:numCache>
                <c:formatCode>#,##0_ ;[Red]\-#,##0\ </c:formatCode>
                <c:ptCount val="46"/>
                <c:pt idx="0">
                  <c:v>1682.7409523760191</c:v>
                </c:pt>
                <c:pt idx="1">
                  <c:v>1642.7970604511324</c:v>
                </c:pt>
                <c:pt idx="2">
                  <c:v>1613.3629376790693</c:v>
                </c:pt>
                <c:pt idx="3">
                  <c:v>1531.8112967631387</c:v>
                </c:pt>
                <c:pt idx="4">
                  <c:v>1483.4883303817376</c:v>
                </c:pt>
                <c:pt idx="5">
                  <c:v>1424.8384122241239</c:v>
                </c:pt>
                <c:pt idx="6">
                  <c:v>1381.695891471757</c:v>
                </c:pt>
                <c:pt idx="7">
                  <c:v>1321.7311937228328</c:v>
                </c:pt>
                <c:pt idx="8">
                  <c:v>1262.2302523838666</c:v>
                </c:pt>
                <c:pt idx="9">
                  <c:v>1245.3660730826659</c:v>
                </c:pt>
                <c:pt idx="10">
                  <c:v>1244.4056027438446</c:v>
                </c:pt>
                <c:pt idx="11">
                  <c:v>1192.0104902269472</c:v>
                </c:pt>
                <c:pt idx="12">
                  <c:v>1123.1311802018172</c:v>
                </c:pt>
                <c:pt idx="13">
                  <c:v>1085.0164911363886</c:v>
                </c:pt>
                <c:pt idx="14">
                  <c:v>1071.2386272609428</c:v>
                </c:pt>
                <c:pt idx="15">
                  <c:v>1068.1287680137916</c:v>
                </c:pt>
                <c:pt idx="16">
                  <c:v>997.39030542694468</c:v>
                </c:pt>
                <c:pt idx="17">
                  <c:v>946.92006411334683</c:v>
                </c:pt>
                <c:pt idx="18">
                  <c:v>762.50448125263483</c:v>
                </c:pt>
                <c:pt idx="19">
                  <c:v>720.70556474124783</c:v>
                </c:pt>
                <c:pt idx="20">
                  <c:v>641.96825372762726</c:v>
                </c:pt>
                <c:pt idx="21">
                  <c:v>595.83240791990499</c:v>
                </c:pt>
                <c:pt idx="22">
                  <c:v>603.63055601617577</c:v>
                </c:pt>
                <c:pt idx="23">
                  <c:v>719.51781479943622</c:v>
                </c:pt>
                <c:pt idx="24">
                  <c:v>772.15478033311558</c:v>
                </c:pt>
                <c:pt idx="25">
                  <c:v>819.9075728643611</c:v>
                </c:pt>
                <c:pt idx="26">
                  <c:v>857.30880557326884</c:v>
                </c:pt>
                <c:pt idx="27">
                  <c:v>887.87508907927031</c:v>
                </c:pt>
                <c:pt idx="28">
                  <c:v>890.7850947815632</c:v>
                </c:pt>
                <c:pt idx="29">
                  <c:v>910.24398647234216</c:v>
                </c:pt>
                <c:pt idx="30">
                  <c:v>924.10656702414622</c:v>
                </c:pt>
                <c:pt idx="31">
                  <c:v>934.54299958351919</c:v>
                </c:pt>
                <c:pt idx="32">
                  <c:v>950.59638537406136</c:v>
                </c:pt>
                <c:pt idx="33">
                  <c:v>923.66290379693407</c:v>
                </c:pt>
                <c:pt idx="34">
                  <c:v>942.73770983509337</c:v>
                </c:pt>
                <c:pt idx="35">
                  <c:v>953.36747638168697</c:v>
                </c:pt>
                <c:pt idx="36">
                  <c:v>955.89387217548415</c:v>
                </c:pt>
                <c:pt idx="37">
                  <c:v>960.85250945230052</c:v>
                </c:pt>
                <c:pt idx="38">
                  <c:v>965.29077149461421</c:v>
                </c:pt>
                <c:pt idx="39">
                  <c:v>962.51014015205681</c:v>
                </c:pt>
                <c:pt idx="40">
                  <c:v>954.96384090119636</c:v>
                </c:pt>
                <c:pt idx="41">
                  <c:v>939.56725995203067</c:v>
                </c:pt>
                <c:pt idx="42">
                  <c:v>901.24209744189295</c:v>
                </c:pt>
                <c:pt idx="43">
                  <c:v>870.31808511115514</c:v>
                </c:pt>
                <c:pt idx="44">
                  <c:v>838.19562190390639</c:v>
                </c:pt>
                <c:pt idx="45">
                  <c:v>810.11343497872417</c:v>
                </c:pt>
              </c:numCache>
            </c:numRef>
          </c:val>
          <c:smooth val="0"/>
          <c:extLst xmlns:c16r2="http://schemas.microsoft.com/office/drawing/2015/06/chart">
            <c:ext xmlns:c16="http://schemas.microsoft.com/office/drawing/2014/chart" uri="{C3380CC4-5D6E-409C-BE32-E72D297353CC}">
              <c16:uniqueId val="{00000005-4886-45F0-9EB7-40324EE576B0}"/>
            </c:ext>
          </c:extLst>
        </c:ser>
        <c:dLbls>
          <c:showLegendKey val="0"/>
          <c:showVal val="0"/>
          <c:showCatName val="0"/>
          <c:showSerName val="0"/>
          <c:showPercent val="0"/>
          <c:showBubbleSize val="0"/>
        </c:dLbls>
        <c:smooth val="0"/>
        <c:axId val="504761808"/>
        <c:axId val="504763376"/>
        <c:extLst xmlns:c16r2="http://schemas.microsoft.com/office/drawing/2015/06/chart"/>
      </c:lineChart>
      <c:catAx>
        <c:axId val="504761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3376"/>
        <c:crosses val="autoZero"/>
        <c:auto val="1"/>
        <c:lblAlgn val="ctr"/>
        <c:lblOffset val="100"/>
        <c:tickLblSkip val="5"/>
        <c:tickMarkSkip val="1"/>
        <c:noMultiLvlLbl val="0"/>
      </c:catAx>
      <c:valAx>
        <c:axId val="504763376"/>
        <c:scaling>
          <c:orientation val="minMax"/>
          <c:max val="30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180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総括表!$A$176</c:f>
          <c:strCache>
            <c:ptCount val="1"/>
            <c:pt idx="0">
              <c:v>：自然増減_年間_区全域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649444504368472"/>
          <c:h val="0.71016929133858264"/>
        </c:manualLayout>
      </c:layout>
      <c:lineChart>
        <c:grouping val="standard"/>
        <c:varyColors val="0"/>
        <c:ser>
          <c:idx val="4"/>
          <c:order val="0"/>
          <c:tx>
            <c:strRef>
              <c:f>総括表!$B$179</c:f>
              <c:strCache>
                <c:ptCount val="1"/>
                <c:pt idx="0">
                  <c:v>基本推計</c:v>
                </c:pt>
              </c:strCache>
            </c:strRef>
          </c:tx>
          <c:spPr>
            <a:ln w="63500" cap="rnd">
              <a:solidFill>
                <a:schemeClr val="accent5"/>
              </a:solidFill>
              <a:round/>
            </a:ln>
            <a:effectLst/>
          </c:spPr>
          <c:marker>
            <c:symbol val="none"/>
          </c:marker>
          <c:dPt>
            <c:idx val="1"/>
            <c:marker>
              <c:symbol val="none"/>
            </c:marker>
            <c:bubble3D val="0"/>
            <c:spPr>
              <a:ln w="63500" cap="rnd">
                <a:solidFill>
                  <a:schemeClr val="accent5"/>
                </a:solidFill>
                <a:round/>
              </a:ln>
              <a:effectLst/>
            </c:spPr>
            <c:extLst xmlns:c16r2="http://schemas.microsoft.com/office/drawing/2015/06/chart">
              <c:ext xmlns:c16="http://schemas.microsoft.com/office/drawing/2014/chart" uri="{C3380CC4-5D6E-409C-BE32-E72D297353CC}">
                <c16:uniqueId val="{00000000-2ED8-4024-8CBD-3018C69D91E5}"/>
              </c:ext>
            </c:extLst>
          </c:dPt>
          <c:dPt>
            <c:idx val="2"/>
            <c:marker>
              <c:symbol val="none"/>
            </c:marker>
            <c:bubble3D val="0"/>
            <c:extLst xmlns:c16r2="http://schemas.microsoft.com/office/drawing/2015/06/chart">
              <c:ext xmlns:c16="http://schemas.microsoft.com/office/drawing/2014/chart" uri="{C3380CC4-5D6E-409C-BE32-E72D297353CC}">
                <c16:uniqueId val="{00000001-2ED8-4024-8CBD-3018C69D91E5}"/>
              </c:ext>
            </c:extLst>
          </c:dPt>
          <c:dPt>
            <c:idx val="3"/>
            <c:marker>
              <c:symbol val="none"/>
            </c:marker>
            <c:bubble3D val="0"/>
            <c:extLst xmlns:c16r2="http://schemas.microsoft.com/office/drawing/2015/06/chart">
              <c:ext xmlns:c16="http://schemas.microsoft.com/office/drawing/2014/chart" uri="{C3380CC4-5D6E-409C-BE32-E72D297353CC}">
                <c16:uniqueId val="{00000002-2ED8-4024-8CBD-3018C69D91E5}"/>
              </c:ext>
            </c:extLst>
          </c:dPt>
          <c:dPt>
            <c:idx val="4"/>
            <c:marker>
              <c:symbol val="none"/>
            </c:marker>
            <c:bubble3D val="0"/>
            <c:extLst xmlns:c16r2="http://schemas.microsoft.com/office/drawing/2015/06/chart">
              <c:ext xmlns:c16="http://schemas.microsoft.com/office/drawing/2014/chart" uri="{C3380CC4-5D6E-409C-BE32-E72D297353CC}">
                <c16:uniqueId val="{00000003-2ED8-4024-8CBD-3018C69D91E5}"/>
              </c:ext>
            </c:extLst>
          </c:dPt>
          <c:dPt>
            <c:idx val="5"/>
            <c:marker>
              <c:symbol val="none"/>
            </c:marker>
            <c:bubble3D val="0"/>
            <c:spPr>
              <a:ln w="63500" cap="rnd">
                <a:solidFill>
                  <a:schemeClr val="accent5"/>
                </a:solidFill>
                <a:round/>
              </a:ln>
              <a:effectLst/>
            </c:spPr>
            <c:extLst xmlns:c16r2="http://schemas.microsoft.com/office/drawing/2015/06/chart">
              <c:ext xmlns:c16="http://schemas.microsoft.com/office/drawing/2014/chart" uri="{C3380CC4-5D6E-409C-BE32-E72D297353CC}">
                <c16:uniqueId val="{0000002F-2ED8-4024-8CBD-3018C69D91E5}"/>
              </c:ext>
            </c:extLst>
          </c:dPt>
          <c:dPt>
            <c:idx val="6"/>
            <c:marker>
              <c:symbol val="none"/>
            </c:marker>
            <c:bubble3D val="0"/>
            <c:spPr>
              <a:ln w="63500" cap="rnd">
                <a:solidFill>
                  <a:schemeClr val="accent5"/>
                </a:solidFill>
                <a:round/>
              </a:ln>
              <a:effectLst/>
            </c:spPr>
            <c:extLst xmlns:c16r2="http://schemas.microsoft.com/office/drawing/2015/06/chart">
              <c:ext xmlns:c16="http://schemas.microsoft.com/office/drawing/2014/chart" uri="{C3380CC4-5D6E-409C-BE32-E72D297353CC}">
                <c16:uniqueId val="{00000004-2ED8-4024-8CBD-3018C69D91E5}"/>
              </c:ext>
            </c:extLst>
          </c:dPt>
          <c:dPt>
            <c:idx val="7"/>
            <c:marker>
              <c:symbol val="none"/>
            </c:marker>
            <c:bubble3D val="0"/>
            <c:spPr>
              <a:ln w="63500" cap="rnd">
                <a:solidFill>
                  <a:schemeClr val="accent5"/>
                </a:solidFill>
                <a:round/>
              </a:ln>
              <a:effectLst/>
            </c:spPr>
            <c:extLst xmlns:c16r2="http://schemas.microsoft.com/office/drawing/2015/06/chart">
              <c:ext xmlns:c16="http://schemas.microsoft.com/office/drawing/2014/chart" uri="{C3380CC4-5D6E-409C-BE32-E72D297353CC}">
                <c16:uniqueId val="{00000005-2ED8-4024-8CBD-3018C69D91E5}"/>
              </c:ext>
            </c:extLst>
          </c:dPt>
          <c:dPt>
            <c:idx val="8"/>
            <c:marker>
              <c:symbol val="none"/>
            </c:marker>
            <c:bubble3D val="0"/>
            <c:extLst xmlns:c16r2="http://schemas.microsoft.com/office/drawing/2015/06/chart">
              <c:ext xmlns:c16="http://schemas.microsoft.com/office/drawing/2014/chart" uri="{C3380CC4-5D6E-409C-BE32-E72D297353CC}">
                <c16:uniqueId val="{00000006-2ED8-4024-8CBD-3018C69D91E5}"/>
              </c:ext>
            </c:extLst>
          </c:dPt>
          <c:dPt>
            <c:idx val="9"/>
            <c:marker>
              <c:symbol val="none"/>
            </c:marker>
            <c:bubble3D val="0"/>
            <c:extLst xmlns:c16r2="http://schemas.microsoft.com/office/drawing/2015/06/chart">
              <c:ext xmlns:c16="http://schemas.microsoft.com/office/drawing/2014/chart" uri="{C3380CC4-5D6E-409C-BE32-E72D297353CC}">
                <c16:uniqueId val="{00000007-2ED8-4024-8CBD-3018C69D91E5}"/>
              </c:ext>
            </c:extLst>
          </c:dPt>
          <c:dPt>
            <c:idx val="11"/>
            <c:marker>
              <c:symbol val="none"/>
            </c:marker>
            <c:bubble3D val="0"/>
            <c:extLst xmlns:c16r2="http://schemas.microsoft.com/office/drawing/2015/06/chart">
              <c:ext xmlns:c16="http://schemas.microsoft.com/office/drawing/2014/chart" uri="{C3380CC4-5D6E-409C-BE32-E72D297353CC}">
                <c16:uniqueId val="{00000008-2ED8-4024-8CBD-3018C69D91E5}"/>
              </c:ext>
            </c:extLst>
          </c:dPt>
          <c:dPt>
            <c:idx val="12"/>
            <c:marker>
              <c:symbol val="none"/>
            </c:marker>
            <c:bubble3D val="0"/>
            <c:extLst xmlns:c16r2="http://schemas.microsoft.com/office/drawing/2015/06/chart">
              <c:ext xmlns:c16="http://schemas.microsoft.com/office/drawing/2014/chart" uri="{C3380CC4-5D6E-409C-BE32-E72D297353CC}">
                <c16:uniqueId val="{00000009-2ED8-4024-8CBD-3018C69D91E5}"/>
              </c:ext>
            </c:extLst>
          </c:dPt>
          <c:dPt>
            <c:idx val="13"/>
            <c:marker>
              <c:symbol val="none"/>
            </c:marker>
            <c:bubble3D val="0"/>
            <c:extLst xmlns:c16r2="http://schemas.microsoft.com/office/drawing/2015/06/chart">
              <c:ext xmlns:c16="http://schemas.microsoft.com/office/drawing/2014/chart" uri="{C3380CC4-5D6E-409C-BE32-E72D297353CC}">
                <c16:uniqueId val="{0000000A-2ED8-4024-8CBD-3018C69D91E5}"/>
              </c:ext>
            </c:extLst>
          </c:dPt>
          <c:dPt>
            <c:idx val="14"/>
            <c:marker>
              <c:symbol val="none"/>
            </c:marker>
            <c:bubble3D val="0"/>
            <c:extLst xmlns:c16r2="http://schemas.microsoft.com/office/drawing/2015/06/chart">
              <c:ext xmlns:c16="http://schemas.microsoft.com/office/drawing/2014/chart" uri="{C3380CC4-5D6E-409C-BE32-E72D297353CC}">
                <c16:uniqueId val="{0000000B-2ED8-4024-8CBD-3018C69D91E5}"/>
              </c:ext>
            </c:extLst>
          </c:dPt>
          <c:dPt>
            <c:idx val="16"/>
            <c:marker>
              <c:symbol val="none"/>
            </c:marker>
            <c:bubble3D val="0"/>
            <c:extLst xmlns:c16r2="http://schemas.microsoft.com/office/drawing/2015/06/chart">
              <c:ext xmlns:c16="http://schemas.microsoft.com/office/drawing/2014/chart" uri="{C3380CC4-5D6E-409C-BE32-E72D297353CC}">
                <c16:uniqueId val="{0000000C-2ED8-4024-8CBD-3018C69D91E5}"/>
              </c:ext>
            </c:extLst>
          </c:dPt>
          <c:dPt>
            <c:idx val="17"/>
            <c:marker>
              <c:symbol val="none"/>
            </c:marker>
            <c:bubble3D val="0"/>
            <c:extLst xmlns:c16r2="http://schemas.microsoft.com/office/drawing/2015/06/chart">
              <c:ext xmlns:c16="http://schemas.microsoft.com/office/drawing/2014/chart" uri="{C3380CC4-5D6E-409C-BE32-E72D297353CC}">
                <c16:uniqueId val="{0000000D-2ED8-4024-8CBD-3018C69D91E5}"/>
              </c:ext>
            </c:extLst>
          </c:dPt>
          <c:dPt>
            <c:idx val="18"/>
            <c:marker>
              <c:symbol val="none"/>
            </c:marker>
            <c:bubble3D val="0"/>
            <c:extLst xmlns:c16r2="http://schemas.microsoft.com/office/drawing/2015/06/chart">
              <c:ext xmlns:c16="http://schemas.microsoft.com/office/drawing/2014/chart" uri="{C3380CC4-5D6E-409C-BE32-E72D297353CC}">
                <c16:uniqueId val="{0000000E-2ED8-4024-8CBD-3018C69D91E5}"/>
              </c:ext>
            </c:extLst>
          </c:dPt>
          <c:dPt>
            <c:idx val="19"/>
            <c:marker>
              <c:symbol val="none"/>
            </c:marker>
            <c:bubble3D val="0"/>
            <c:extLst xmlns:c16r2="http://schemas.microsoft.com/office/drawing/2015/06/chart">
              <c:ext xmlns:c16="http://schemas.microsoft.com/office/drawing/2014/chart" uri="{C3380CC4-5D6E-409C-BE32-E72D297353CC}">
                <c16:uniqueId val="{0000000F-2ED8-4024-8CBD-3018C69D91E5}"/>
              </c:ext>
            </c:extLst>
          </c:dPt>
          <c:dPt>
            <c:idx val="21"/>
            <c:marker>
              <c:symbol val="none"/>
            </c:marker>
            <c:bubble3D val="0"/>
            <c:extLst xmlns:c16r2="http://schemas.microsoft.com/office/drawing/2015/06/chart">
              <c:ext xmlns:c16="http://schemas.microsoft.com/office/drawing/2014/chart" uri="{C3380CC4-5D6E-409C-BE32-E72D297353CC}">
                <c16:uniqueId val="{00000010-2ED8-4024-8CBD-3018C69D91E5}"/>
              </c:ext>
            </c:extLst>
          </c:dPt>
          <c:dPt>
            <c:idx val="22"/>
            <c:marker>
              <c:symbol val="none"/>
            </c:marker>
            <c:bubble3D val="0"/>
            <c:extLst xmlns:c16r2="http://schemas.microsoft.com/office/drawing/2015/06/chart">
              <c:ext xmlns:c16="http://schemas.microsoft.com/office/drawing/2014/chart" uri="{C3380CC4-5D6E-409C-BE32-E72D297353CC}">
                <c16:uniqueId val="{00000011-2ED8-4024-8CBD-3018C69D91E5}"/>
              </c:ext>
            </c:extLst>
          </c:dPt>
          <c:dPt>
            <c:idx val="23"/>
            <c:marker>
              <c:symbol val="none"/>
            </c:marker>
            <c:bubble3D val="0"/>
            <c:extLst xmlns:c16r2="http://schemas.microsoft.com/office/drawing/2015/06/chart">
              <c:ext xmlns:c16="http://schemas.microsoft.com/office/drawing/2014/chart" uri="{C3380CC4-5D6E-409C-BE32-E72D297353CC}">
                <c16:uniqueId val="{00000012-2ED8-4024-8CBD-3018C69D91E5}"/>
              </c:ext>
            </c:extLst>
          </c:dPt>
          <c:dPt>
            <c:idx val="24"/>
            <c:marker>
              <c:symbol val="none"/>
            </c:marker>
            <c:bubble3D val="0"/>
            <c:extLst xmlns:c16r2="http://schemas.microsoft.com/office/drawing/2015/06/chart">
              <c:ext xmlns:c16="http://schemas.microsoft.com/office/drawing/2014/chart" uri="{C3380CC4-5D6E-409C-BE32-E72D297353CC}">
                <c16:uniqueId val="{00000013-2ED8-4024-8CBD-3018C69D91E5}"/>
              </c:ext>
            </c:extLst>
          </c:dPt>
          <c:dPt>
            <c:idx val="26"/>
            <c:marker>
              <c:symbol val="none"/>
            </c:marker>
            <c:bubble3D val="0"/>
            <c:extLst xmlns:c16r2="http://schemas.microsoft.com/office/drawing/2015/06/chart">
              <c:ext xmlns:c16="http://schemas.microsoft.com/office/drawing/2014/chart" uri="{C3380CC4-5D6E-409C-BE32-E72D297353CC}">
                <c16:uniqueId val="{00000014-2ED8-4024-8CBD-3018C69D91E5}"/>
              </c:ext>
            </c:extLst>
          </c:dPt>
          <c:dPt>
            <c:idx val="27"/>
            <c:marker>
              <c:symbol val="none"/>
            </c:marker>
            <c:bubble3D val="0"/>
            <c:extLst xmlns:c16r2="http://schemas.microsoft.com/office/drawing/2015/06/chart">
              <c:ext xmlns:c16="http://schemas.microsoft.com/office/drawing/2014/chart" uri="{C3380CC4-5D6E-409C-BE32-E72D297353CC}">
                <c16:uniqueId val="{00000015-2ED8-4024-8CBD-3018C69D91E5}"/>
              </c:ext>
            </c:extLst>
          </c:dPt>
          <c:dPt>
            <c:idx val="28"/>
            <c:marker>
              <c:symbol val="none"/>
            </c:marker>
            <c:bubble3D val="0"/>
            <c:extLst xmlns:c16r2="http://schemas.microsoft.com/office/drawing/2015/06/chart">
              <c:ext xmlns:c16="http://schemas.microsoft.com/office/drawing/2014/chart" uri="{C3380CC4-5D6E-409C-BE32-E72D297353CC}">
                <c16:uniqueId val="{00000016-2ED8-4024-8CBD-3018C69D91E5}"/>
              </c:ext>
            </c:extLst>
          </c:dPt>
          <c:dPt>
            <c:idx val="29"/>
            <c:marker>
              <c:symbol val="none"/>
            </c:marker>
            <c:bubble3D val="0"/>
            <c:extLst xmlns:c16r2="http://schemas.microsoft.com/office/drawing/2015/06/chart">
              <c:ext xmlns:c16="http://schemas.microsoft.com/office/drawing/2014/chart" uri="{C3380CC4-5D6E-409C-BE32-E72D297353CC}">
                <c16:uniqueId val="{00000017-2ED8-4024-8CBD-3018C69D91E5}"/>
              </c:ext>
            </c:extLst>
          </c:dPt>
          <c:dPt>
            <c:idx val="31"/>
            <c:marker>
              <c:symbol val="none"/>
            </c:marker>
            <c:bubble3D val="0"/>
            <c:extLst xmlns:c16r2="http://schemas.microsoft.com/office/drawing/2015/06/chart">
              <c:ext xmlns:c16="http://schemas.microsoft.com/office/drawing/2014/chart" uri="{C3380CC4-5D6E-409C-BE32-E72D297353CC}">
                <c16:uniqueId val="{00000018-2ED8-4024-8CBD-3018C69D91E5}"/>
              </c:ext>
            </c:extLst>
          </c:dPt>
          <c:dPt>
            <c:idx val="32"/>
            <c:marker>
              <c:symbol val="none"/>
            </c:marker>
            <c:bubble3D val="0"/>
            <c:extLst xmlns:c16r2="http://schemas.microsoft.com/office/drawing/2015/06/chart">
              <c:ext xmlns:c16="http://schemas.microsoft.com/office/drawing/2014/chart" uri="{C3380CC4-5D6E-409C-BE32-E72D297353CC}">
                <c16:uniqueId val="{00000019-2ED8-4024-8CBD-3018C69D91E5}"/>
              </c:ext>
            </c:extLst>
          </c:dPt>
          <c:dPt>
            <c:idx val="33"/>
            <c:marker>
              <c:symbol val="none"/>
            </c:marker>
            <c:bubble3D val="0"/>
            <c:extLst xmlns:c16r2="http://schemas.microsoft.com/office/drawing/2015/06/chart">
              <c:ext xmlns:c16="http://schemas.microsoft.com/office/drawing/2014/chart" uri="{C3380CC4-5D6E-409C-BE32-E72D297353CC}">
                <c16:uniqueId val="{0000001A-2ED8-4024-8CBD-3018C69D91E5}"/>
              </c:ext>
            </c:extLst>
          </c:dPt>
          <c:dPt>
            <c:idx val="34"/>
            <c:marker>
              <c:symbol val="none"/>
            </c:marker>
            <c:bubble3D val="0"/>
            <c:extLst xmlns:c16r2="http://schemas.microsoft.com/office/drawing/2015/06/chart">
              <c:ext xmlns:c16="http://schemas.microsoft.com/office/drawing/2014/chart" uri="{C3380CC4-5D6E-409C-BE32-E72D297353CC}">
                <c16:uniqueId val="{0000001B-2ED8-4024-8CBD-3018C69D91E5}"/>
              </c:ext>
            </c:extLst>
          </c:dPt>
          <c:dPt>
            <c:idx val="36"/>
            <c:marker>
              <c:symbol val="none"/>
            </c:marker>
            <c:bubble3D val="0"/>
            <c:extLst xmlns:c16r2="http://schemas.microsoft.com/office/drawing/2015/06/chart">
              <c:ext xmlns:c16="http://schemas.microsoft.com/office/drawing/2014/chart" uri="{C3380CC4-5D6E-409C-BE32-E72D297353CC}">
                <c16:uniqueId val="{0000001C-2ED8-4024-8CBD-3018C69D91E5}"/>
              </c:ext>
            </c:extLst>
          </c:dPt>
          <c:dPt>
            <c:idx val="37"/>
            <c:marker>
              <c:symbol val="none"/>
            </c:marker>
            <c:bubble3D val="0"/>
            <c:extLst xmlns:c16r2="http://schemas.microsoft.com/office/drawing/2015/06/chart">
              <c:ext xmlns:c16="http://schemas.microsoft.com/office/drawing/2014/chart" uri="{C3380CC4-5D6E-409C-BE32-E72D297353CC}">
                <c16:uniqueId val="{0000001D-2ED8-4024-8CBD-3018C69D91E5}"/>
              </c:ext>
            </c:extLst>
          </c:dPt>
          <c:dPt>
            <c:idx val="38"/>
            <c:marker>
              <c:symbol val="none"/>
            </c:marker>
            <c:bubble3D val="0"/>
            <c:extLst xmlns:c16r2="http://schemas.microsoft.com/office/drawing/2015/06/chart">
              <c:ext xmlns:c16="http://schemas.microsoft.com/office/drawing/2014/chart" uri="{C3380CC4-5D6E-409C-BE32-E72D297353CC}">
                <c16:uniqueId val="{0000001E-2ED8-4024-8CBD-3018C69D91E5}"/>
              </c:ext>
            </c:extLst>
          </c:dPt>
          <c:dPt>
            <c:idx val="39"/>
            <c:marker>
              <c:symbol val="none"/>
            </c:marker>
            <c:bubble3D val="0"/>
            <c:extLst xmlns:c16r2="http://schemas.microsoft.com/office/drawing/2015/06/chart">
              <c:ext xmlns:c16="http://schemas.microsoft.com/office/drawing/2014/chart" uri="{C3380CC4-5D6E-409C-BE32-E72D297353CC}">
                <c16:uniqueId val="{0000001F-2ED8-4024-8CBD-3018C69D91E5}"/>
              </c:ext>
            </c:extLst>
          </c:dPt>
          <c:dPt>
            <c:idx val="41"/>
            <c:marker>
              <c:symbol val="none"/>
            </c:marker>
            <c:bubble3D val="0"/>
            <c:extLst xmlns:c16r2="http://schemas.microsoft.com/office/drawing/2015/06/chart">
              <c:ext xmlns:c16="http://schemas.microsoft.com/office/drawing/2014/chart" uri="{C3380CC4-5D6E-409C-BE32-E72D297353CC}">
                <c16:uniqueId val="{00000020-2ED8-4024-8CBD-3018C69D91E5}"/>
              </c:ext>
            </c:extLst>
          </c:dPt>
          <c:dPt>
            <c:idx val="42"/>
            <c:marker>
              <c:symbol val="none"/>
            </c:marker>
            <c:bubble3D val="0"/>
            <c:extLst xmlns:c16r2="http://schemas.microsoft.com/office/drawing/2015/06/chart">
              <c:ext xmlns:c16="http://schemas.microsoft.com/office/drawing/2014/chart" uri="{C3380CC4-5D6E-409C-BE32-E72D297353CC}">
                <c16:uniqueId val="{00000021-2ED8-4024-8CBD-3018C69D91E5}"/>
              </c:ext>
            </c:extLst>
          </c:dPt>
          <c:dPt>
            <c:idx val="43"/>
            <c:marker>
              <c:symbol val="none"/>
            </c:marker>
            <c:bubble3D val="0"/>
            <c:extLst xmlns:c16r2="http://schemas.microsoft.com/office/drawing/2015/06/chart">
              <c:ext xmlns:c16="http://schemas.microsoft.com/office/drawing/2014/chart" uri="{C3380CC4-5D6E-409C-BE32-E72D297353CC}">
                <c16:uniqueId val="{00000022-2ED8-4024-8CBD-3018C69D91E5}"/>
              </c:ext>
            </c:extLst>
          </c:dPt>
          <c:dPt>
            <c:idx val="44"/>
            <c:marker>
              <c:symbol val="none"/>
            </c:marker>
            <c:bubble3D val="0"/>
            <c:extLst xmlns:c16r2="http://schemas.microsoft.com/office/drawing/2015/06/chart">
              <c:ext xmlns:c16="http://schemas.microsoft.com/office/drawing/2014/chart" uri="{C3380CC4-5D6E-409C-BE32-E72D297353CC}">
                <c16:uniqueId val="{00000023-2ED8-4024-8CBD-3018C69D91E5}"/>
              </c:ext>
            </c:extLst>
          </c:dPt>
          <c:dPt>
            <c:idx val="46"/>
            <c:marker>
              <c:symbol val="none"/>
            </c:marker>
            <c:bubble3D val="0"/>
            <c:extLst xmlns:c16r2="http://schemas.microsoft.com/office/drawing/2015/06/chart">
              <c:ext xmlns:c16="http://schemas.microsoft.com/office/drawing/2014/chart" uri="{C3380CC4-5D6E-409C-BE32-E72D297353CC}">
                <c16:uniqueId val="{00000024-2ED8-4024-8CBD-3018C69D91E5}"/>
              </c:ext>
            </c:extLst>
          </c:dPt>
          <c:dPt>
            <c:idx val="47"/>
            <c:marker>
              <c:symbol val="none"/>
            </c:marker>
            <c:bubble3D val="0"/>
            <c:extLst xmlns:c16r2="http://schemas.microsoft.com/office/drawing/2015/06/chart">
              <c:ext xmlns:c16="http://schemas.microsoft.com/office/drawing/2014/chart" uri="{C3380CC4-5D6E-409C-BE32-E72D297353CC}">
                <c16:uniqueId val="{00000025-2ED8-4024-8CBD-3018C69D91E5}"/>
              </c:ext>
            </c:extLst>
          </c:dPt>
          <c:dPt>
            <c:idx val="48"/>
            <c:marker>
              <c:symbol val="none"/>
            </c:marker>
            <c:bubble3D val="0"/>
            <c:extLst xmlns:c16r2="http://schemas.microsoft.com/office/drawing/2015/06/chart">
              <c:ext xmlns:c16="http://schemas.microsoft.com/office/drawing/2014/chart" uri="{C3380CC4-5D6E-409C-BE32-E72D297353CC}">
                <c16:uniqueId val="{00000026-2ED8-4024-8CBD-3018C69D91E5}"/>
              </c:ext>
            </c:extLst>
          </c:dPt>
          <c:dPt>
            <c:idx val="49"/>
            <c:marker>
              <c:symbol val="none"/>
            </c:marker>
            <c:bubble3D val="0"/>
            <c:extLst xmlns:c16r2="http://schemas.microsoft.com/office/drawing/2015/06/chart">
              <c:ext xmlns:c16="http://schemas.microsoft.com/office/drawing/2014/chart" uri="{C3380CC4-5D6E-409C-BE32-E72D297353CC}">
                <c16:uniqueId val="{00000027-2ED8-4024-8CBD-3018C69D91E5}"/>
              </c:ext>
            </c:extLst>
          </c:dPt>
          <c:dPt>
            <c:idx val="51"/>
            <c:marker>
              <c:symbol val="none"/>
            </c:marker>
            <c:bubble3D val="0"/>
            <c:extLst xmlns:c16r2="http://schemas.microsoft.com/office/drawing/2015/06/chart">
              <c:ext xmlns:c16="http://schemas.microsoft.com/office/drawing/2014/chart" uri="{C3380CC4-5D6E-409C-BE32-E72D297353CC}">
                <c16:uniqueId val="{00000028-2ED8-4024-8CBD-3018C69D91E5}"/>
              </c:ext>
            </c:extLst>
          </c:dPt>
          <c:dPt>
            <c:idx val="52"/>
            <c:marker>
              <c:symbol val="none"/>
            </c:marker>
            <c:bubble3D val="0"/>
            <c:extLst xmlns:c16r2="http://schemas.microsoft.com/office/drawing/2015/06/chart">
              <c:ext xmlns:c16="http://schemas.microsoft.com/office/drawing/2014/chart" uri="{C3380CC4-5D6E-409C-BE32-E72D297353CC}">
                <c16:uniqueId val="{00000029-2ED8-4024-8CBD-3018C69D91E5}"/>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総括表!$C$179:$BC$179</c:f>
              <c:numCache>
                <c:formatCode>#,##0_ ;[Red]\-#,##0\ </c:formatCode>
                <c:ptCount val="53"/>
                <c:pt idx="0">
                  <c:v>13.399678949672307</c:v>
                </c:pt>
                <c:pt idx="1">
                  <c:v>-0.6953417765944323</c:v>
                </c:pt>
                <c:pt idx="2">
                  <c:v>-541.16484337277689</c:v>
                </c:pt>
                <c:pt idx="3">
                  <c:v>-422.77217389523867</c:v>
                </c:pt>
                <c:pt idx="4">
                  <c:v>-838.13079813580953</c:v>
                </c:pt>
                <c:pt idx="5">
                  <c:v>-3762.1157596479316</c:v>
                </c:pt>
                <c:pt idx="6">
                  <c:v>-4162.4422375090471</c:v>
                </c:pt>
                <c:pt idx="7">
                  <c:v>-4248.5055979782755</c:v>
                </c:pt>
                <c:pt idx="8">
                  <c:v>-3864.3756784987527</c:v>
                </c:pt>
                <c:pt idx="9">
                  <c:v>-3919.4536160984185</c:v>
                </c:pt>
                <c:pt idx="10">
                  <c:v>-3856.00111320832</c:v>
                </c:pt>
                <c:pt idx="11">
                  <c:v>-4027.5216279177612</c:v>
                </c:pt>
                <c:pt idx="12">
                  <c:v>-4037.1790265573918</c:v>
                </c:pt>
                <c:pt idx="13">
                  <c:v>-3632.9056197943855</c:v>
                </c:pt>
                <c:pt idx="14">
                  <c:v>-3630.6421419233134</c:v>
                </c:pt>
                <c:pt idx="15">
                  <c:v>-3674.2779708512471</c:v>
                </c:pt>
                <c:pt idx="16">
                  <c:v>-3742.8091798731716</c:v>
                </c:pt>
                <c:pt idx="17">
                  <c:v>-3791.5045702190409</c:v>
                </c:pt>
                <c:pt idx="18">
                  <c:v>-3378.6946098069238</c:v>
                </c:pt>
                <c:pt idx="19">
                  <c:v>-3340.7091124397525</c:v>
                </c:pt>
                <c:pt idx="20">
                  <c:v>-3371.8162198124119</c:v>
                </c:pt>
                <c:pt idx="21">
                  <c:v>-3431.5234161778963</c:v>
                </c:pt>
                <c:pt idx="22">
                  <c:v>-3461.1861403718272</c:v>
                </c:pt>
                <c:pt idx="23">
                  <c:v>-3087.7447931120641</c:v>
                </c:pt>
                <c:pt idx="24">
                  <c:v>-3084.5951997598995</c:v>
                </c:pt>
                <c:pt idx="25">
                  <c:v>-3075.8995396792152</c:v>
                </c:pt>
                <c:pt idx="26">
                  <c:v>-3071.245238147405</c:v>
                </c:pt>
                <c:pt idx="27">
                  <c:v>-3086.827782381657</c:v>
                </c:pt>
                <c:pt idx="28">
                  <c:v>-2947.5637346911985</c:v>
                </c:pt>
                <c:pt idx="29">
                  <c:v>-2974.6213816935847</c:v>
                </c:pt>
                <c:pt idx="30">
                  <c:v>-3020.4500876103257</c:v>
                </c:pt>
                <c:pt idx="31">
                  <c:v>-3106.377280113285</c:v>
                </c:pt>
                <c:pt idx="32">
                  <c:v>-3202.6008658268793</c:v>
                </c:pt>
                <c:pt idx="33">
                  <c:v>-3334.6954668810663</c:v>
                </c:pt>
                <c:pt idx="34">
                  <c:v>-3427.2744990732581</c:v>
                </c:pt>
                <c:pt idx="35">
                  <c:v>-3544.7167170370703</c:v>
                </c:pt>
                <c:pt idx="36">
                  <c:v>-3692.4919960087627</c:v>
                </c:pt>
                <c:pt idx="37">
                  <c:v>-3844.8210811970957</c:v>
                </c:pt>
                <c:pt idx="38">
                  <c:v>-4006.1987636317276</c:v>
                </c:pt>
                <c:pt idx="39">
                  <c:v>-4093.6522118924372</c:v>
                </c:pt>
                <c:pt idx="40">
                  <c:v>-4222.2028820160613</c:v>
                </c:pt>
                <c:pt idx="41">
                  <c:v>-4358.7725052478563</c:v>
                </c:pt>
                <c:pt idx="42">
                  <c:v>-4479.3711830827224</c:v>
                </c:pt>
                <c:pt idx="43">
                  <c:v>-4564.4471549314176</c:v>
                </c:pt>
                <c:pt idx="44">
                  <c:v>-4625.4890716953441</c:v>
                </c:pt>
                <c:pt idx="45">
                  <c:v>-4674.3112560215532</c:v>
                </c:pt>
                <c:pt idx="46">
                  <c:v>-4712.4165171826608</c:v>
                </c:pt>
                <c:pt idx="47">
                  <c:v>-4721.5758896892021</c:v>
                </c:pt>
                <c:pt idx="48">
                  <c:v>-4691.6251627916608</c:v>
                </c:pt>
                <c:pt idx="49">
                  <c:v>-4630.7971852306227</c:v>
                </c:pt>
                <c:pt idx="50">
                  <c:v>-4552.4028149546011</c:v>
                </c:pt>
                <c:pt idx="51">
                  <c:v>-4480.0352496812611</c:v>
                </c:pt>
                <c:pt idx="52">
                  <c:v>-4392.095957162438</c:v>
                </c:pt>
              </c:numCache>
            </c:numRef>
          </c:val>
          <c:smooth val="0"/>
          <c:extLst xmlns:c16r2="http://schemas.microsoft.com/office/drawing/2015/06/chart">
            <c:ext xmlns:c16="http://schemas.microsoft.com/office/drawing/2014/chart" uri="{C3380CC4-5D6E-409C-BE32-E72D297353CC}">
              <c16:uniqueId val="{0000002D-2ED8-4024-8CBD-3018C69D91E5}"/>
            </c:ext>
          </c:extLst>
        </c:ser>
        <c:dLbls>
          <c:showLegendKey val="0"/>
          <c:showVal val="0"/>
          <c:showCatName val="0"/>
          <c:showSerName val="0"/>
          <c:showPercent val="0"/>
          <c:showBubbleSize val="0"/>
        </c:dLbls>
        <c:smooth val="0"/>
        <c:axId val="504760240"/>
        <c:axId val="504761024"/>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総括表!$B$180</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総括表!$C$180:$BF$180</c15:sqref>
                        </c15:formulaRef>
                      </c:ext>
                    </c:extLst>
                    <c:numCache>
                      <c:formatCode>#,##0_ ;[Red]\-#,##0\ </c:formatCode>
                      <c:ptCount val="56"/>
                    </c:numCache>
                  </c:numRef>
                </c:val>
                <c:smooth val="0"/>
                <c:extLst xmlns:c16r2="http://schemas.microsoft.com/office/drawing/2015/06/chart">
                  <c:ext xmlns:c16="http://schemas.microsoft.com/office/drawing/2014/chart" uri="{C3380CC4-5D6E-409C-BE32-E72D297353CC}">
                    <c16:uniqueId val="{0000002E-2ED8-4024-8CBD-3018C69D91E5}"/>
                  </c:ext>
                </c:extLst>
              </c15:ser>
            </c15:filteredLineSeries>
          </c:ext>
        </c:extLst>
      </c:lineChart>
      <c:catAx>
        <c:axId val="50476024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1024"/>
        <c:crosses val="autoZero"/>
        <c:auto val="1"/>
        <c:lblAlgn val="ctr"/>
        <c:lblOffset val="100"/>
        <c:tickLblSkip val="5"/>
        <c:noMultiLvlLbl val="0"/>
      </c:catAx>
      <c:valAx>
        <c:axId val="504761024"/>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024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'総括表(地区)'!$A$176</c:f>
          <c:strCache>
            <c:ptCount val="1"/>
            <c:pt idx="0">
              <c:v>：自然増減_年間_地区別(基本推計)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78885060942724627"/>
          <c:h val="0.68731955380577425"/>
        </c:manualLayout>
      </c:layout>
      <c:lineChart>
        <c:grouping val="standard"/>
        <c:varyColors val="0"/>
        <c:ser>
          <c:idx val="0"/>
          <c:order val="0"/>
          <c:tx>
            <c:strRef>
              <c:f>'総括表(地区)'!$B$176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'総括表(地区)'!$C$176:$BC$176</c:f>
              <c:numCache>
                <c:formatCode>#,##0_ ;[Red]\-#,##0\ </c:formatCode>
                <c:ptCount val="53"/>
                <c:pt idx="0">
                  <c:v>235.07554217932091</c:v>
                </c:pt>
                <c:pt idx="1">
                  <c:v>174.18971563618015</c:v>
                </c:pt>
                <c:pt idx="2">
                  <c:v>0.9845697956402546</c:v>
                </c:pt>
                <c:pt idx="3">
                  <c:v>37.02371583530919</c:v>
                </c:pt>
                <c:pt idx="4">
                  <c:v>-114.76705089626762</c:v>
                </c:pt>
                <c:pt idx="5">
                  <c:v>-565.51038759337189</c:v>
                </c:pt>
                <c:pt idx="6">
                  <c:v>-808.03423970222821</c:v>
                </c:pt>
                <c:pt idx="7">
                  <c:v>-1051.3608873644839</c:v>
                </c:pt>
                <c:pt idx="8">
                  <c:v>-919.19304491569346</c:v>
                </c:pt>
                <c:pt idx="9">
                  <c:v>-941.63814676245875</c:v>
                </c:pt>
                <c:pt idx="10">
                  <c:v>-910.05043230263118</c:v>
                </c:pt>
                <c:pt idx="11">
                  <c:v>-972.45747596406522</c:v>
                </c:pt>
                <c:pt idx="12">
                  <c:v>-973.56309519916408</c:v>
                </c:pt>
                <c:pt idx="13">
                  <c:v>-843.79884058929724</c:v>
                </c:pt>
                <c:pt idx="14">
                  <c:v>-835.57593737447291</c:v>
                </c:pt>
                <c:pt idx="15">
                  <c:v>-829.2132971598262</c:v>
                </c:pt>
                <c:pt idx="16">
                  <c:v>-843.68535677463387</c:v>
                </c:pt>
                <c:pt idx="17">
                  <c:v>-855.9595469300989</c:v>
                </c:pt>
                <c:pt idx="18">
                  <c:v>-738.85659329922646</c:v>
                </c:pt>
                <c:pt idx="19">
                  <c:v>-721.93132549670145</c:v>
                </c:pt>
                <c:pt idx="20">
                  <c:v>-693.54892409921149</c:v>
                </c:pt>
                <c:pt idx="21">
                  <c:v>-708.15614547949394</c:v>
                </c:pt>
                <c:pt idx="22">
                  <c:v>-702.62255273961409</c:v>
                </c:pt>
                <c:pt idx="23">
                  <c:v>-586.39586965838544</c:v>
                </c:pt>
                <c:pt idx="24">
                  <c:v>-586.85979646648593</c:v>
                </c:pt>
                <c:pt idx="25">
                  <c:v>-572.2184748121781</c:v>
                </c:pt>
                <c:pt idx="26">
                  <c:v>-566.74686777637748</c:v>
                </c:pt>
                <c:pt idx="27">
                  <c:v>-560.59894622141428</c:v>
                </c:pt>
                <c:pt idx="28">
                  <c:v>-505.21222935464993</c:v>
                </c:pt>
                <c:pt idx="29">
                  <c:v>-516.74015738203889</c:v>
                </c:pt>
                <c:pt idx="30">
                  <c:v>-515.56277406813342</c:v>
                </c:pt>
                <c:pt idx="31">
                  <c:v>-534.12551229422343</c:v>
                </c:pt>
                <c:pt idx="32">
                  <c:v>-554.26899395184455</c:v>
                </c:pt>
                <c:pt idx="33">
                  <c:v>-583.55682566107544</c:v>
                </c:pt>
                <c:pt idx="34">
                  <c:v>-622.78918623193385</c:v>
                </c:pt>
                <c:pt idx="35">
                  <c:v>-638.8940466349602</c:v>
                </c:pt>
                <c:pt idx="36">
                  <c:v>-675.24472660870174</c:v>
                </c:pt>
                <c:pt idx="37">
                  <c:v>-711.45345965752722</c:v>
                </c:pt>
                <c:pt idx="38">
                  <c:v>-751.42536822257171</c:v>
                </c:pt>
                <c:pt idx="39">
                  <c:v>-799.08162675579615</c:v>
                </c:pt>
                <c:pt idx="40">
                  <c:v>-813.91174518936077</c:v>
                </c:pt>
                <c:pt idx="41">
                  <c:v>-859.69753546065658</c:v>
                </c:pt>
                <c:pt idx="42">
                  <c:v>-894.75180917759599</c:v>
                </c:pt>
                <c:pt idx="43">
                  <c:v>-921.84259880143463</c:v>
                </c:pt>
                <c:pt idx="44">
                  <c:v>-942.19107327400661</c:v>
                </c:pt>
                <c:pt idx="45">
                  <c:v>-959.58907246260446</c:v>
                </c:pt>
                <c:pt idx="46">
                  <c:v>-970.92462038561621</c:v>
                </c:pt>
                <c:pt idx="47">
                  <c:v>-981.9161379162415</c:v>
                </c:pt>
                <c:pt idx="48">
                  <c:v>-989.87014913783491</c:v>
                </c:pt>
                <c:pt idx="49">
                  <c:v>-977.88128835151338</c:v>
                </c:pt>
                <c:pt idx="50">
                  <c:v>-965.47578285791133</c:v>
                </c:pt>
                <c:pt idx="51">
                  <c:v>-941.89123271674725</c:v>
                </c:pt>
                <c:pt idx="52">
                  <c:v>-922.1762412503499</c:v>
                </c:pt>
              </c:numCache>
            </c:numRef>
          </c:val>
          <c:smooth val="0"/>
          <c:extLst xmlns:c16r2="http://schemas.microsoft.com/office/drawing/2015/06/chart">
            <c:ext xmlns:c16="http://schemas.microsoft.com/office/drawing/2014/chart" uri="{C3380CC4-5D6E-409C-BE32-E72D297353CC}">
              <c16:uniqueId val="{00000001-B826-4571-8BB9-672032704B54}"/>
            </c:ext>
          </c:extLst>
        </c:ser>
        <c:ser>
          <c:idx val="1"/>
          <c:order val="1"/>
          <c:tx>
            <c:strRef>
              <c:f>'総括表(地区)'!$B$177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'総括表(地区)'!$C$177:$BC$177</c:f>
              <c:numCache>
                <c:formatCode>#,##0_ ;[Red]\-#,##0\ </c:formatCode>
                <c:ptCount val="53"/>
                <c:pt idx="0">
                  <c:v>-35.986990041291165</c:v>
                </c:pt>
                <c:pt idx="1">
                  <c:v>-44.670833023332193</c:v>
                </c:pt>
                <c:pt idx="2">
                  <c:v>-176.71082449463222</c:v>
                </c:pt>
                <c:pt idx="3">
                  <c:v>-127.42394888963076</c:v>
                </c:pt>
                <c:pt idx="4">
                  <c:v>-265.07843557609783</c:v>
                </c:pt>
                <c:pt idx="5">
                  <c:v>-1737.1648315053671</c:v>
                </c:pt>
                <c:pt idx="6">
                  <c:v>-1818.5728995192167</c:v>
                </c:pt>
                <c:pt idx="7">
                  <c:v>-1057.0733073120623</c:v>
                </c:pt>
                <c:pt idx="8">
                  <c:v>-964.00447197413223</c:v>
                </c:pt>
                <c:pt idx="9">
                  <c:v>-983.2561547657001</c:v>
                </c:pt>
                <c:pt idx="10">
                  <c:v>-966.53795289462619</c:v>
                </c:pt>
                <c:pt idx="11">
                  <c:v>-1025.0581814535228</c:v>
                </c:pt>
                <c:pt idx="12">
                  <c:v>-1037.0500711849611</c:v>
                </c:pt>
                <c:pt idx="13">
                  <c:v>-948.83763030879823</c:v>
                </c:pt>
                <c:pt idx="14">
                  <c:v>-954.44117306654334</c:v>
                </c:pt>
                <c:pt idx="15">
                  <c:v>-959.86864436860196</c:v>
                </c:pt>
                <c:pt idx="16">
                  <c:v>-989.84893498011706</c:v>
                </c:pt>
                <c:pt idx="17">
                  <c:v>-1014.5700321878153</c:v>
                </c:pt>
                <c:pt idx="18">
                  <c:v>-939.89490391685058</c:v>
                </c:pt>
                <c:pt idx="19">
                  <c:v>-938.18440132087335</c:v>
                </c:pt>
                <c:pt idx="20">
                  <c:v>-936.87025570515334</c:v>
                </c:pt>
                <c:pt idx="21">
                  <c:v>-968.33137594292657</c:v>
                </c:pt>
                <c:pt idx="22">
                  <c:v>-988.86788323174733</c:v>
                </c:pt>
                <c:pt idx="23">
                  <c:v>-912.44956198684235</c:v>
                </c:pt>
                <c:pt idx="24">
                  <c:v>-925.3789553257584</c:v>
                </c:pt>
                <c:pt idx="25">
                  <c:v>-926.33105115795206</c:v>
                </c:pt>
                <c:pt idx="26">
                  <c:v>-935.2733822596108</c:v>
                </c:pt>
                <c:pt idx="27">
                  <c:v>-945.44446011612945</c:v>
                </c:pt>
                <c:pt idx="28">
                  <c:v>-912.70947242427633</c:v>
                </c:pt>
                <c:pt idx="29">
                  <c:v>-934.28071037682685</c:v>
                </c:pt>
                <c:pt idx="30">
                  <c:v>-945.31244563347445</c:v>
                </c:pt>
                <c:pt idx="31">
                  <c:v>-978.33490446920382</c:v>
                </c:pt>
                <c:pt idx="32">
                  <c:v>-1012.316754561273</c:v>
                </c:pt>
                <c:pt idx="33">
                  <c:v>-1059.1753079836467</c:v>
                </c:pt>
                <c:pt idx="34">
                  <c:v>-1101.4741910262464</c:v>
                </c:pt>
                <c:pt idx="35">
                  <c:v>-1125.5413052975919</c:v>
                </c:pt>
                <c:pt idx="36">
                  <c:v>-1167.3036062695674</c:v>
                </c:pt>
                <c:pt idx="37">
                  <c:v>-1213.6081456352654</c:v>
                </c:pt>
                <c:pt idx="38">
                  <c:v>-1257.073232866765</c:v>
                </c:pt>
                <c:pt idx="39">
                  <c:v>-1296.3116177605671</c:v>
                </c:pt>
                <c:pt idx="40">
                  <c:v>-1302.8644393807876</c:v>
                </c:pt>
                <c:pt idx="41">
                  <c:v>-1339.0094764891253</c:v>
                </c:pt>
                <c:pt idx="42">
                  <c:v>-1372.0420980376862</c:v>
                </c:pt>
                <c:pt idx="43">
                  <c:v>-1398.4287276236573</c:v>
                </c:pt>
                <c:pt idx="44">
                  <c:v>-1410.3290143389936</c:v>
                </c:pt>
                <c:pt idx="45">
                  <c:v>-1412.9300460432814</c:v>
                </c:pt>
                <c:pt idx="46">
                  <c:v>-1416.6317411421264</c:v>
                </c:pt>
                <c:pt idx="47">
                  <c:v>-1419.9692487727807</c:v>
                </c:pt>
                <c:pt idx="48">
                  <c:v>-1412.1218404082847</c:v>
                </c:pt>
                <c:pt idx="49">
                  <c:v>-1388.0028499420728</c:v>
                </c:pt>
                <c:pt idx="50">
                  <c:v>-1356.4790264275339</c:v>
                </c:pt>
                <c:pt idx="51">
                  <c:v>-1325.10854073923</c:v>
                </c:pt>
                <c:pt idx="52">
                  <c:v>-1294.3998366858414</c:v>
                </c:pt>
              </c:numCache>
            </c:numRef>
          </c:val>
          <c:smooth val="0"/>
          <c:extLst xmlns:c16r2="http://schemas.microsoft.com/office/drawing/2015/06/chart">
            <c:ext xmlns:c16="http://schemas.microsoft.com/office/drawing/2014/chart" uri="{C3380CC4-5D6E-409C-BE32-E72D297353CC}">
              <c16:uniqueId val="{00000003-B826-4571-8BB9-672032704B54}"/>
            </c:ext>
          </c:extLst>
        </c:ser>
        <c:ser>
          <c:idx val="2"/>
          <c:order val="2"/>
          <c:tx>
            <c:strRef>
              <c:f>'総括表(地区)'!$B$178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'総括表(地区)'!$C$178:$BC$178</c:f>
              <c:numCache>
                <c:formatCode>#,##0_ ;[Red]\-#,##0\ </c:formatCode>
                <c:ptCount val="53"/>
                <c:pt idx="0">
                  <c:v>-185.68887318835664</c:v>
                </c:pt>
                <c:pt idx="1">
                  <c:v>-130.21422438944251</c:v>
                </c:pt>
                <c:pt idx="2">
                  <c:v>-365.43518858552238</c:v>
                </c:pt>
                <c:pt idx="3">
                  <c:v>-332.37194084091743</c:v>
                </c:pt>
                <c:pt idx="4">
                  <c:v>-458.28531166344465</c:v>
                </c:pt>
                <c:pt idx="5">
                  <c:v>-1459.4405405491918</c:v>
                </c:pt>
                <c:pt idx="6">
                  <c:v>-1535.8350982876027</c:v>
                </c:pt>
                <c:pt idx="7">
                  <c:v>-1670.2356313098778</c:v>
                </c:pt>
                <c:pt idx="8">
                  <c:v>-1505.8855348614782</c:v>
                </c:pt>
                <c:pt idx="9">
                  <c:v>-1527.9022214537463</c:v>
                </c:pt>
                <c:pt idx="10">
                  <c:v>-1537.6517237642133</c:v>
                </c:pt>
                <c:pt idx="11">
                  <c:v>-1560.7160945516907</c:v>
                </c:pt>
                <c:pt idx="12">
                  <c:v>-1569.8904982721483</c:v>
                </c:pt>
                <c:pt idx="13">
                  <c:v>-1407.7080083080409</c:v>
                </c:pt>
                <c:pt idx="14">
                  <c:v>-1400.5448271401799</c:v>
                </c:pt>
                <c:pt idx="15">
                  <c:v>-1398.3429252644096</c:v>
                </c:pt>
                <c:pt idx="16">
                  <c:v>-1422.8788285724936</c:v>
                </c:pt>
                <c:pt idx="17">
                  <c:v>-1450.5720810759981</c:v>
                </c:pt>
                <c:pt idx="18">
                  <c:v>-1306.8831985763177</c:v>
                </c:pt>
                <c:pt idx="19">
                  <c:v>-1292.480248523661</c:v>
                </c:pt>
                <c:pt idx="20">
                  <c:v>-1263.8831514207495</c:v>
                </c:pt>
                <c:pt idx="21">
                  <c:v>-1289.5537510409731</c:v>
                </c:pt>
                <c:pt idx="22">
                  <c:v>-1308.0127025341942</c:v>
                </c:pt>
                <c:pt idx="23">
                  <c:v>-1178.701602897147</c:v>
                </c:pt>
                <c:pt idx="24">
                  <c:v>-1192.9497488505135</c:v>
                </c:pt>
                <c:pt idx="25">
                  <c:v>-1186.0944530238212</c:v>
                </c:pt>
                <c:pt idx="26">
                  <c:v>-1185.9851090302361</c:v>
                </c:pt>
                <c:pt idx="27">
                  <c:v>-1194.3680639701506</c:v>
                </c:pt>
                <c:pt idx="28">
                  <c:v>-1134.6369536325356</c:v>
                </c:pt>
                <c:pt idx="29">
                  <c:v>-1151.7108143466796</c:v>
                </c:pt>
                <c:pt idx="30">
                  <c:v>-1155.7160282663049</c:v>
                </c:pt>
                <c:pt idx="31">
                  <c:v>-1174.1212418552084</c:v>
                </c:pt>
                <c:pt idx="32">
                  <c:v>-1205.9873070371914</c:v>
                </c:pt>
                <c:pt idx="33">
                  <c:v>-1243.33275011666</c:v>
                </c:pt>
                <c:pt idx="34">
                  <c:v>-1287.6069990377327</c:v>
                </c:pt>
                <c:pt idx="35">
                  <c:v>-1314.2558503791061</c:v>
                </c:pt>
                <c:pt idx="36">
                  <c:v>-1370.8573528032562</c:v>
                </c:pt>
                <c:pt idx="37">
                  <c:v>-1423.1205540447409</c:v>
                </c:pt>
                <c:pt idx="38">
                  <c:v>-1484.919054985241</c:v>
                </c:pt>
                <c:pt idx="39">
                  <c:v>-1542.0232024553527</c:v>
                </c:pt>
                <c:pt idx="40">
                  <c:v>-1570.8048465976613</c:v>
                </c:pt>
                <c:pt idx="41">
                  <c:v>-1627.6521154341176</c:v>
                </c:pt>
                <c:pt idx="42">
                  <c:v>-1673.103788701249</c:v>
                </c:pt>
                <c:pt idx="43">
                  <c:v>-1712.9598270071267</c:v>
                </c:pt>
                <c:pt idx="44">
                  <c:v>-1738.0289106952428</c:v>
                </c:pt>
                <c:pt idx="45">
                  <c:v>-1768.6964467473315</c:v>
                </c:pt>
                <c:pt idx="46">
                  <c:v>-1787.09998146313</c:v>
                </c:pt>
                <c:pt idx="47">
                  <c:v>-1798.18294010211</c:v>
                </c:pt>
                <c:pt idx="48">
                  <c:v>-1796.0780076080271</c:v>
                </c:pt>
                <c:pt idx="49">
                  <c:v>-1775.725281288793</c:v>
                </c:pt>
                <c:pt idx="50">
                  <c:v>-1757.4291690581326</c:v>
                </c:pt>
                <c:pt idx="51">
                  <c:v>-1734.0472495826525</c:v>
                </c:pt>
                <c:pt idx="52">
                  <c:v>-1703.7047524225536</c:v>
                </c:pt>
              </c:numCache>
            </c:numRef>
          </c:val>
          <c:smooth val="0"/>
          <c:extLst xmlns:c16r2="http://schemas.microsoft.com/office/drawing/2015/06/chart">
            <c:ext xmlns:c16="http://schemas.microsoft.com/office/drawing/2014/chart" uri="{C3380CC4-5D6E-409C-BE32-E72D297353CC}">
              <c16:uniqueId val="{00000005-B826-4571-8BB9-672032704B54}"/>
            </c:ext>
          </c:extLst>
        </c:ser>
        <c:dLbls>
          <c:showLegendKey val="0"/>
          <c:showVal val="0"/>
          <c:showCatName val="0"/>
          <c:showSerName val="0"/>
          <c:showPercent val="0"/>
          <c:showBubbleSize val="0"/>
        </c:dLbls>
        <c:smooth val="0"/>
        <c:axId val="504762592"/>
        <c:axId val="504762984"/>
        <c:extLst xmlns:c16r2="http://schemas.microsoft.com/office/drawing/2015/06/chart"/>
      </c:lineChart>
      <c:catAx>
        <c:axId val="504762592"/>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2984"/>
        <c:crosses val="autoZero"/>
        <c:auto val="1"/>
        <c:lblAlgn val="ctr"/>
        <c:lblOffset val="100"/>
        <c:tickLblSkip val="5"/>
        <c:tickMarkSkip val="1"/>
        <c:noMultiLvlLbl val="0"/>
      </c:catAx>
      <c:valAx>
        <c:axId val="504762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259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総括表!$A$148</c:f>
          <c:strCache>
            <c:ptCount val="1"/>
            <c:pt idx="0">
              <c:v>：出生数(0歳人口)_区全域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総括表!$B$151</c:f>
              <c:strCache>
                <c:ptCount val="1"/>
                <c:pt idx="0">
                  <c:v>基本推計</c:v>
                </c:pt>
              </c:strCache>
            </c:strRef>
          </c:tx>
          <c:spPr>
            <a:ln w="63500" cap="rnd">
              <a:solidFill>
                <a:schemeClr val="accent5"/>
              </a:solidFill>
              <a:round/>
            </a:ln>
            <a:effectLst/>
          </c:spPr>
          <c:marker>
            <c:symbol val="none"/>
          </c:marker>
          <c:dPt>
            <c:idx val="5"/>
            <c:marker>
              <c:symbol val="none"/>
            </c:marker>
            <c:bubble3D val="0"/>
            <c:extLst xmlns:c16r2="http://schemas.microsoft.com/office/drawing/2015/06/chart">
              <c:ext xmlns:c16="http://schemas.microsoft.com/office/drawing/2014/chart" uri="{C3380CC4-5D6E-409C-BE32-E72D297353CC}">
                <c16:uniqueId val="{00000000-EA3A-4D51-9060-7752CE5C941C}"/>
              </c:ext>
            </c:extLst>
          </c:dPt>
          <c:dPt>
            <c:idx val="10"/>
            <c:marker>
              <c:symbol val="none"/>
            </c:marker>
            <c:bubble3D val="0"/>
            <c:extLst xmlns:c16r2="http://schemas.microsoft.com/office/drawing/2015/06/chart">
              <c:ext xmlns:c16="http://schemas.microsoft.com/office/drawing/2014/chart" uri="{C3380CC4-5D6E-409C-BE32-E72D297353CC}">
                <c16:uniqueId val="{00000001-EA3A-4D51-9060-7752CE5C941C}"/>
              </c:ext>
            </c:extLst>
          </c:dPt>
          <c:dPt>
            <c:idx val="15"/>
            <c:marker>
              <c:symbol val="none"/>
            </c:marker>
            <c:bubble3D val="0"/>
            <c:extLst xmlns:c16r2="http://schemas.microsoft.com/office/drawing/2015/06/chart">
              <c:ext xmlns:c16="http://schemas.microsoft.com/office/drawing/2014/chart" uri="{C3380CC4-5D6E-409C-BE32-E72D297353CC}">
                <c16:uniqueId val="{00000002-EA3A-4D51-9060-7752CE5C941C}"/>
              </c:ext>
            </c:extLst>
          </c:dPt>
          <c:dPt>
            <c:idx val="20"/>
            <c:marker>
              <c:symbol val="none"/>
            </c:marker>
            <c:bubble3D val="0"/>
            <c:extLst xmlns:c16r2="http://schemas.microsoft.com/office/drawing/2015/06/chart">
              <c:ext xmlns:c16="http://schemas.microsoft.com/office/drawing/2014/chart" uri="{C3380CC4-5D6E-409C-BE32-E72D297353CC}">
                <c16:uniqueId val="{00000003-EA3A-4D51-9060-7752CE5C941C}"/>
              </c:ext>
            </c:extLst>
          </c:dPt>
          <c:dPt>
            <c:idx val="25"/>
            <c:marker>
              <c:symbol val="none"/>
            </c:marker>
            <c:bubble3D val="0"/>
            <c:extLst xmlns:c16r2="http://schemas.microsoft.com/office/drawing/2015/06/chart">
              <c:ext xmlns:c16="http://schemas.microsoft.com/office/drawing/2014/chart" uri="{C3380CC4-5D6E-409C-BE32-E72D297353CC}">
                <c16:uniqueId val="{00000004-EA3A-4D51-9060-7752CE5C941C}"/>
              </c:ext>
            </c:extLst>
          </c:dPt>
          <c:dPt>
            <c:idx val="30"/>
            <c:marker>
              <c:symbol val="none"/>
            </c:marker>
            <c:bubble3D val="0"/>
            <c:extLst xmlns:c16r2="http://schemas.microsoft.com/office/drawing/2015/06/chart">
              <c:ext xmlns:c16="http://schemas.microsoft.com/office/drawing/2014/chart" uri="{C3380CC4-5D6E-409C-BE32-E72D297353CC}">
                <c16:uniqueId val="{00000005-EA3A-4D51-9060-7752CE5C941C}"/>
              </c:ext>
            </c:extLst>
          </c:dPt>
          <c:dPt>
            <c:idx val="35"/>
            <c:marker>
              <c:symbol val="none"/>
            </c:marker>
            <c:bubble3D val="0"/>
            <c:extLst xmlns:c16r2="http://schemas.microsoft.com/office/drawing/2015/06/chart">
              <c:ext xmlns:c16="http://schemas.microsoft.com/office/drawing/2014/chart" uri="{C3380CC4-5D6E-409C-BE32-E72D297353CC}">
                <c16:uniqueId val="{00000006-EA3A-4D51-9060-7752CE5C941C}"/>
              </c:ext>
            </c:extLst>
          </c:dPt>
          <c:dPt>
            <c:idx val="40"/>
            <c:marker>
              <c:symbol val="none"/>
            </c:marker>
            <c:bubble3D val="0"/>
            <c:extLst xmlns:c16r2="http://schemas.microsoft.com/office/drawing/2015/06/chart">
              <c:ext xmlns:c16="http://schemas.microsoft.com/office/drawing/2014/chart" uri="{C3380CC4-5D6E-409C-BE32-E72D297353CC}">
                <c16:uniqueId val="{00000007-EA3A-4D51-9060-7752CE5C941C}"/>
              </c:ext>
            </c:extLst>
          </c:dPt>
          <c:dPt>
            <c:idx val="45"/>
            <c:marker>
              <c:symbol val="none"/>
            </c:marker>
            <c:bubble3D val="0"/>
            <c:extLst xmlns:c16r2="http://schemas.microsoft.com/office/drawing/2015/06/chart">
              <c:ext xmlns:c16="http://schemas.microsoft.com/office/drawing/2014/chart" uri="{C3380CC4-5D6E-409C-BE32-E72D297353CC}">
                <c16:uniqueId val="{00000008-EA3A-4D51-9060-7752CE5C941C}"/>
              </c:ext>
            </c:extLst>
          </c:dPt>
          <c:dPt>
            <c:idx val="50"/>
            <c:marker>
              <c:symbol val="none"/>
            </c:marker>
            <c:bubble3D val="0"/>
            <c:extLst xmlns:c16r2="http://schemas.microsoft.com/office/drawing/2015/06/chart">
              <c:ext xmlns:c16="http://schemas.microsoft.com/office/drawing/2014/chart" uri="{C3380CC4-5D6E-409C-BE32-E72D297353CC}">
                <c16:uniqueId val="{00000009-EA3A-4D51-9060-7752CE5C941C}"/>
              </c:ext>
            </c:extLst>
          </c:dPt>
          <c:cat>
            <c:numRef>
              <c:f>総括表!$C$5:$BC$5</c:f>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f>総括表!$C$151:$BC$151</c:f>
              <c:numCache>
                <c:formatCode>#,##0_ ;[Red]\-#,##0\ </c:formatCode>
                <c:ptCount val="53"/>
                <c:pt idx="0">
                  <c:v>5665</c:v>
                </c:pt>
                <c:pt idx="1">
                  <c:v>5734</c:v>
                </c:pt>
                <c:pt idx="2">
                  <c:v>5255</c:v>
                </c:pt>
                <c:pt idx="3">
                  <c:v>5344</c:v>
                </c:pt>
                <c:pt idx="4">
                  <c:v>5009</c:v>
                </c:pt>
                <c:pt idx="5">
                  <c:v>4782</c:v>
                </c:pt>
                <c:pt idx="6">
                  <c:v>4496</c:v>
                </c:pt>
                <c:pt idx="7">
                  <c:v>5195.9055534151239</c:v>
                </c:pt>
                <c:pt idx="8">
                  <c:v>5190.0313065029295</c:v>
                </c:pt>
                <c:pt idx="9">
                  <c:v>5187.7054304732192</c:v>
                </c:pt>
                <c:pt idx="10">
                  <c:v>5192.8225448242256</c:v>
                </c:pt>
                <c:pt idx="11">
                  <c:v>5197.1797345695668</c:v>
                </c:pt>
                <c:pt idx="12">
                  <c:v>5208.2478268323357</c:v>
                </c:pt>
                <c:pt idx="13">
                  <c:v>5224.5597889871979</c:v>
                </c:pt>
                <c:pt idx="14">
                  <c:v>5235.047408215185</c:v>
                </c:pt>
                <c:pt idx="15">
                  <c:v>5243.328009603496</c:v>
                </c:pt>
                <c:pt idx="16">
                  <c:v>5255.8119228828691</c:v>
                </c:pt>
                <c:pt idx="17">
                  <c:v>5258.5939470199828</c:v>
                </c:pt>
                <c:pt idx="18">
                  <c:v>5266.0931947113895</c:v>
                </c:pt>
                <c:pt idx="19">
                  <c:v>5273.6141691143757</c:v>
                </c:pt>
                <c:pt idx="20">
                  <c:v>5285.9254217680063</c:v>
                </c:pt>
                <c:pt idx="21">
                  <c:v>5288.7184485472681</c:v>
                </c:pt>
                <c:pt idx="22">
                  <c:v>5307.9285092920263</c:v>
                </c:pt>
                <c:pt idx="23">
                  <c:v>5321.6660585784539</c:v>
                </c:pt>
                <c:pt idx="24">
                  <c:v>5327.6750853179019</c:v>
                </c:pt>
                <c:pt idx="25">
                  <c:v>5327.0469537989666</c:v>
                </c:pt>
                <c:pt idx="26">
                  <c:v>5321.9306570362378</c:v>
                </c:pt>
                <c:pt idx="27">
                  <c:v>5299.8662281154802</c:v>
                </c:pt>
                <c:pt idx="28">
                  <c:v>5281.8842758228702</c:v>
                </c:pt>
                <c:pt idx="29">
                  <c:v>5246.6615700519669</c:v>
                </c:pt>
                <c:pt idx="30">
                  <c:v>5219.9308828892681</c:v>
                </c:pt>
                <c:pt idx="31">
                  <c:v>5199.2576754154088</c:v>
                </c:pt>
                <c:pt idx="32">
                  <c:v>5185.7448047295102</c:v>
                </c:pt>
                <c:pt idx="33">
                  <c:v>5166.1144652751154</c:v>
                </c:pt>
                <c:pt idx="34">
                  <c:v>5153.2004444611302</c:v>
                </c:pt>
                <c:pt idx="35">
                  <c:v>5143.0646272237736</c:v>
                </c:pt>
                <c:pt idx="36">
                  <c:v>5132.166733303683</c:v>
                </c:pt>
                <c:pt idx="37">
                  <c:v>5121.9120357267366</c:v>
                </c:pt>
                <c:pt idx="38">
                  <c:v>5111.8456923137483</c:v>
                </c:pt>
                <c:pt idx="39">
                  <c:v>5096.7648916556163</c:v>
                </c:pt>
                <c:pt idx="40">
                  <c:v>5085.1246709791703</c:v>
                </c:pt>
                <c:pt idx="41">
                  <c:v>5068.0970960363347</c:v>
                </c:pt>
                <c:pt idx="42">
                  <c:v>5053.6766592587373</c:v>
                </c:pt>
                <c:pt idx="43">
                  <c:v>5042.4429103515367</c:v>
                </c:pt>
                <c:pt idx="44">
                  <c:v>5028.4846550739812</c:v>
                </c:pt>
                <c:pt idx="45">
                  <c:v>5017.1060499939458</c:v>
                </c:pt>
                <c:pt idx="46">
                  <c:v>4998.2107396700221</c:v>
                </c:pt>
                <c:pt idx="47">
                  <c:v>4978.5064110956337</c:v>
                </c:pt>
                <c:pt idx="48">
                  <c:v>4957.3841166939128</c:v>
                </c:pt>
                <c:pt idx="49">
                  <c:v>4949.8855392039113</c:v>
                </c:pt>
                <c:pt idx="50">
                  <c:v>4943.8370587083682</c:v>
                </c:pt>
                <c:pt idx="51">
                  <c:v>4936.7469295004012</c:v>
                </c:pt>
                <c:pt idx="52">
                  <c:v>4942.5199084251399</c:v>
                </c:pt>
              </c:numCache>
            </c:numRef>
          </c:val>
          <c:smooth val="0"/>
          <c:extLst xmlns:c16r2="http://schemas.microsoft.com/office/drawing/2015/06/chart">
            <c:ext xmlns:c16="http://schemas.microsoft.com/office/drawing/2014/chart" uri="{C3380CC4-5D6E-409C-BE32-E72D297353CC}">
              <c16:uniqueId val="{0000000B-EA3A-4D51-9060-7752CE5C941C}"/>
            </c:ext>
          </c:extLst>
        </c:ser>
        <c:dLbls>
          <c:showLegendKey val="0"/>
          <c:showVal val="0"/>
          <c:showCatName val="0"/>
          <c:showSerName val="0"/>
          <c:showPercent val="0"/>
          <c:showBubbleSize val="0"/>
        </c:dLbls>
        <c:smooth val="0"/>
        <c:axId val="505623560"/>
        <c:axId val="505618856"/>
        <c:extLst xmlns:c16r2="http://schemas.microsoft.com/office/drawing/2015/06/chart">
          <c:ext xmlns:c15="http://schemas.microsoft.com/office/drawing/2012/chart" uri="{02D57815-91ED-43cb-92C2-25804820EDAC}">
            <c15:filteredLineSeries>
              <c15:ser>
                <c:idx val="3"/>
                <c:order val="1"/>
                <c:tx>
                  <c:strRef>
                    <c:extLst xmlns:c16r2="http://schemas.microsoft.com/office/drawing/2015/06/chart">
                      <c:ext uri="{02D57815-91ED-43cb-92C2-25804820EDAC}">
                        <c15:formulaRef>
                          <c15:sqref>総括表!$B$152</c15:sqref>
                        </c15:formulaRef>
                      </c:ext>
                    </c:extLst>
                    <c:strCache>
                      <c:ptCount val="1"/>
                      <c:pt idx="0">
                        <c:v>前回推計(R4推計)</c:v>
                      </c:pt>
                    </c:strCache>
                  </c:strRef>
                </c:tx>
                <c:spPr>
                  <a:ln w="28575" cap="rnd">
                    <a:solidFill>
                      <a:schemeClr val="accent4"/>
                    </a:solidFill>
                    <a:prstDash val="sysDash"/>
                    <a:round/>
                  </a:ln>
                  <a:effectLst/>
                </c:spPr>
                <c:marker>
                  <c:symbol val="none"/>
                </c:marker>
                <c:cat>
                  <c:numRef>
                    <c:extLst xmlns:c16r2="http://schemas.microsoft.com/office/drawing/2015/06/chart">
                      <c:ext uri="{02D57815-91ED-43cb-92C2-25804820EDAC}">
                        <c15:formulaRef>
                          <c15:sqref>総括表!$C$5:$BC$5</c15:sqref>
                        </c15:formulaRef>
                      </c:ext>
                    </c:extLst>
                    <c:numCache>
                      <c:formatCode>General</c:formatCode>
                      <c:ptCount val="53"/>
                      <c:pt idx="0">
                        <c:v>2018</c:v>
                      </c:pt>
                      <c:pt idx="1">
                        <c:v>2019</c:v>
                      </c:pt>
                      <c:pt idx="2">
                        <c:v>2020</c:v>
                      </c:pt>
                      <c:pt idx="3">
                        <c:v>2021</c:v>
                      </c:pt>
                      <c:pt idx="4">
                        <c:v>2022</c:v>
                      </c:pt>
                      <c:pt idx="5" formatCode="0&quot;年&quot;">
                        <c:v>2023</c:v>
                      </c:pt>
                      <c:pt idx="6" formatCode="0&quot;年&quot;">
                        <c:v>2024</c:v>
                      </c:pt>
                      <c:pt idx="7" formatCode="0&quot;年&quot;">
                        <c:v>2025</c:v>
                      </c:pt>
                      <c:pt idx="8" formatCode="0&quot;年&quot;">
                        <c:v>2026</c:v>
                      </c:pt>
                      <c:pt idx="9" formatCode="0&quot;年&quot;">
                        <c:v>2027</c:v>
                      </c:pt>
                      <c:pt idx="10" formatCode="0&quot;年&quot;">
                        <c:v>2028</c:v>
                      </c:pt>
                      <c:pt idx="11" formatCode="0&quot;年&quot;">
                        <c:v>2029</c:v>
                      </c:pt>
                      <c:pt idx="12" formatCode="0&quot;年&quot;">
                        <c:v>2030</c:v>
                      </c:pt>
                      <c:pt idx="13" formatCode="0&quot;年&quot;">
                        <c:v>2031</c:v>
                      </c:pt>
                      <c:pt idx="14" formatCode="0&quot;年&quot;">
                        <c:v>2032</c:v>
                      </c:pt>
                      <c:pt idx="15" formatCode="0&quot;年&quot;">
                        <c:v>2033</c:v>
                      </c:pt>
                      <c:pt idx="16" formatCode="0&quot;年&quot;">
                        <c:v>2034</c:v>
                      </c:pt>
                      <c:pt idx="17" formatCode="0&quot;年&quot;">
                        <c:v>2035</c:v>
                      </c:pt>
                      <c:pt idx="18" formatCode="0&quot;年&quot;">
                        <c:v>2036</c:v>
                      </c:pt>
                      <c:pt idx="19" formatCode="0&quot;年&quot;">
                        <c:v>2037</c:v>
                      </c:pt>
                      <c:pt idx="20" formatCode="0&quot;年&quot;">
                        <c:v>2038</c:v>
                      </c:pt>
                      <c:pt idx="21" formatCode="0&quot;年&quot;">
                        <c:v>2039</c:v>
                      </c:pt>
                      <c:pt idx="22" formatCode="0&quot;年&quot;">
                        <c:v>2040</c:v>
                      </c:pt>
                      <c:pt idx="23" formatCode="0&quot;年&quot;">
                        <c:v>2041</c:v>
                      </c:pt>
                      <c:pt idx="24" formatCode="0&quot;年&quot;">
                        <c:v>2042</c:v>
                      </c:pt>
                      <c:pt idx="25" formatCode="0&quot;年&quot;">
                        <c:v>2043</c:v>
                      </c:pt>
                      <c:pt idx="26" formatCode="0&quot;年&quot;">
                        <c:v>2044</c:v>
                      </c:pt>
                      <c:pt idx="27" formatCode="0&quot;年&quot;">
                        <c:v>2045</c:v>
                      </c:pt>
                      <c:pt idx="28" formatCode="0&quot;年&quot;">
                        <c:v>2046</c:v>
                      </c:pt>
                      <c:pt idx="29" formatCode="0&quot;年&quot;">
                        <c:v>2047</c:v>
                      </c:pt>
                      <c:pt idx="30" formatCode="0&quot;年&quot;">
                        <c:v>2048</c:v>
                      </c:pt>
                      <c:pt idx="31" formatCode="0&quot;年&quot;">
                        <c:v>2049</c:v>
                      </c:pt>
                      <c:pt idx="32" formatCode="0&quot;年&quot;">
                        <c:v>2050</c:v>
                      </c:pt>
                      <c:pt idx="33" formatCode="0&quot;年&quot;">
                        <c:v>2051</c:v>
                      </c:pt>
                      <c:pt idx="34" formatCode="0&quot;年&quot;">
                        <c:v>2052</c:v>
                      </c:pt>
                      <c:pt idx="35" formatCode="0&quot;年&quot;">
                        <c:v>2053</c:v>
                      </c:pt>
                      <c:pt idx="36" formatCode="0&quot;年&quot;">
                        <c:v>2054</c:v>
                      </c:pt>
                      <c:pt idx="37" formatCode="0&quot;年&quot;">
                        <c:v>2055</c:v>
                      </c:pt>
                      <c:pt idx="38" formatCode="0&quot;年&quot;">
                        <c:v>2056</c:v>
                      </c:pt>
                      <c:pt idx="39" formatCode="0&quot;年&quot;">
                        <c:v>2057</c:v>
                      </c:pt>
                      <c:pt idx="40" formatCode="0&quot;年&quot;">
                        <c:v>2058</c:v>
                      </c:pt>
                      <c:pt idx="41" formatCode="0&quot;年&quot;">
                        <c:v>2059</c:v>
                      </c:pt>
                      <c:pt idx="42" formatCode="0&quot;年&quot;">
                        <c:v>2060</c:v>
                      </c:pt>
                      <c:pt idx="43" formatCode="0&quot;年&quot;">
                        <c:v>2061</c:v>
                      </c:pt>
                      <c:pt idx="44" formatCode="0&quot;年&quot;">
                        <c:v>2062</c:v>
                      </c:pt>
                      <c:pt idx="45" formatCode="0&quot;年&quot;">
                        <c:v>2063</c:v>
                      </c:pt>
                      <c:pt idx="46" formatCode="0&quot;年&quot;">
                        <c:v>2064</c:v>
                      </c:pt>
                      <c:pt idx="47" formatCode="0&quot;年&quot;">
                        <c:v>2065</c:v>
                      </c:pt>
                      <c:pt idx="48" formatCode="0&quot;年&quot;">
                        <c:v>2066</c:v>
                      </c:pt>
                      <c:pt idx="49" formatCode="0&quot;年&quot;">
                        <c:v>2067</c:v>
                      </c:pt>
                      <c:pt idx="50" formatCode="0&quot;年&quot;">
                        <c:v>2068</c:v>
                      </c:pt>
                      <c:pt idx="51" formatCode="0&quot;年&quot;">
                        <c:v>2069</c:v>
                      </c:pt>
                      <c:pt idx="52" formatCode="0&quot;年&quot;">
                        <c:v>2070</c:v>
                      </c:pt>
                    </c:numCache>
                  </c:numRef>
                </c:cat>
                <c:val>
                  <c:numRef>
                    <c:extLst xmlns:c16r2="http://schemas.microsoft.com/office/drawing/2015/06/chart">
                      <c:ext uri="{02D57815-91ED-43cb-92C2-25804820EDAC}">
                        <c15:formulaRef>
                          <c15:sqref>総括表!$C$152:$BF$152</c15:sqref>
                        </c15:formulaRef>
                      </c:ext>
                    </c:extLst>
                    <c:numCache>
                      <c:formatCode>#,##0_ ;[Red]\-#,##0\ </c:formatCode>
                      <c:ptCount val="56"/>
                      <c:pt idx="0">
                        <c:v>5665</c:v>
                      </c:pt>
                      <c:pt idx="1">
                        <c:v>5734</c:v>
                      </c:pt>
                      <c:pt idx="2">
                        <c:v>5255</c:v>
                      </c:pt>
                      <c:pt idx="3">
                        <c:v>5344</c:v>
                      </c:pt>
                      <c:pt idx="4">
                        <c:v>5009</c:v>
                      </c:pt>
                      <c:pt idx="5">
                        <c:v>4831.203892132673</c:v>
                      </c:pt>
                      <c:pt idx="6">
                        <c:v>4692.569730254877</c:v>
                      </c:pt>
                      <c:pt idx="7">
                        <c:v>4621.9099082113198</c:v>
                      </c:pt>
                      <c:pt idx="8">
                        <c:v>4610.4268841784169</c:v>
                      </c:pt>
                      <c:pt idx="9">
                        <c:v>4639.9559181171171</c:v>
                      </c:pt>
                      <c:pt idx="10">
                        <c:v>4688.8701736879484</c:v>
                      </c:pt>
                      <c:pt idx="11">
                        <c:v>4736.7542518189766</c:v>
                      </c:pt>
                      <c:pt idx="12">
                        <c:v>4784.2667318149961</c:v>
                      </c:pt>
                      <c:pt idx="13">
                        <c:v>4830.9272967764973</c:v>
                      </c:pt>
                      <c:pt idx="14">
                        <c:v>4876.7289196868433</c:v>
                      </c:pt>
                      <c:pt idx="15">
                        <c:v>4927.5154787181873</c:v>
                      </c:pt>
                      <c:pt idx="16">
                        <c:v>4982.2991109397262</c:v>
                      </c:pt>
                      <c:pt idx="17">
                        <c:v>5038.0517177650636</c:v>
                      </c:pt>
                      <c:pt idx="18">
                        <c:v>5096.9289456630722</c:v>
                      </c:pt>
                      <c:pt idx="19">
                        <c:v>5153.1736682156661</c:v>
                      </c:pt>
                      <c:pt idx="20">
                        <c:v>5205.5559293629176</c:v>
                      </c:pt>
                      <c:pt idx="21">
                        <c:v>5256.2687806215563</c:v>
                      </c:pt>
                      <c:pt idx="22">
                        <c:v>5296.8308943015236</c:v>
                      </c:pt>
                      <c:pt idx="23">
                        <c:v>5330.4068804996441</c:v>
                      </c:pt>
                      <c:pt idx="24">
                        <c:v>5357.2953709671729</c:v>
                      </c:pt>
                      <c:pt idx="25">
                        <c:v>5372.8671670590375</c:v>
                      </c:pt>
                      <c:pt idx="26">
                        <c:v>5376.6370038819732</c:v>
                      </c:pt>
                      <c:pt idx="27">
                        <c:v>5367.9559680033744</c:v>
                      </c:pt>
                      <c:pt idx="28">
                        <c:v>5344.5009818142726</c:v>
                      </c:pt>
                      <c:pt idx="29">
                        <c:v>5303.0896373383694</c:v>
                      </c:pt>
                      <c:pt idx="30">
                        <c:v>5249.9987001015134</c:v>
                      </c:pt>
                      <c:pt idx="31">
                        <c:v>5182.798394174446</c:v>
                      </c:pt>
                      <c:pt idx="32">
                        <c:v>5106.8766903793057</c:v>
                      </c:pt>
                      <c:pt idx="33">
                        <c:v>5024.6022581531497</c:v>
                      </c:pt>
                      <c:pt idx="34">
                        <c:v>4941.1007159678975</c:v>
                      </c:pt>
                      <c:pt idx="35">
                        <c:v>4860.7914037051096</c:v>
                      </c:pt>
                      <c:pt idx="36">
                        <c:v>4789.8245196469697</c:v>
                      </c:pt>
                      <c:pt idx="37">
                        <c:v>4726.1598672963346</c:v>
                      </c:pt>
                      <c:pt idx="38">
                        <c:v>4677.2756515521369</c:v>
                      </c:pt>
                      <c:pt idx="39">
                        <c:v>4638.6934422936265</c:v>
                      </c:pt>
                      <c:pt idx="40">
                        <c:v>4612.4400935866533</c:v>
                      </c:pt>
                      <c:pt idx="41">
                        <c:v>4600.0880291855265</c:v>
                      </c:pt>
                      <c:pt idx="42">
                        <c:v>4598.4889964162976</c:v>
                      </c:pt>
                      <c:pt idx="43">
                        <c:v>4606.8589593671431</c:v>
                      </c:pt>
                      <c:pt idx="44">
                        <c:v>4624.9152358569481</c:v>
                      </c:pt>
                      <c:pt idx="45">
                        <c:v>4649.3753700204679</c:v>
                      </c:pt>
                      <c:pt idx="46">
                        <c:v>4682.5264255574348</c:v>
                      </c:pt>
                      <c:pt idx="47">
                        <c:v>4719.8387782882919</c:v>
                      </c:pt>
                      <c:pt idx="48">
                        <c:v>4760.9248512872873</c:v>
                      </c:pt>
                      <c:pt idx="49">
                        <c:v>4801.5163518231066</c:v>
                      </c:pt>
                      <c:pt idx="50">
                        <c:v>4841.6816101430222</c:v>
                      </c:pt>
                      <c:pt idx="51">
                        <c:v>4879.9286216839319</c:v>
                      </c:pt>
                      <c:pt idx="52">
                        <c:v>4914.8493366599205</c:v>
                      </c:pt>
                      <c:pt idx="53">
                        <c:v>0</c:v>
                      </c:pt>
                      <c:pt idx="54">
                        <c:v>0</c:v>
                      </c:pt>
                      <c:pt idx="55">
                        <c:v>0</c:v>
                      </c:pt>
                    </c:numCache>
                  </c:numRef>
                </c:val>
                <c:smooth val="0"/>
                <c:extLst xmlns:c16r2="http://schemas.microsoft.com/office/drawing/2015/06/chart">
                  <c:ext xmlns:c16="http://schemas.microsoft.com/office/drawing/2014/chart" uri="{C3380CC4-5D6E-409C-BE32-E72D297353CC}">
                    <c16:uniqueId val="{0000000C-EA3A-4D51-9060-7752CE5C941C}"/>
                  </c:ext>
                </c:extLst>
              </c15:ser>
            </c15:filteredLineSeries>
          </c:ext>
        </c:extLst>
      </c:lineChart>
      <c:catAx>
        <c:axId val="50562356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8856"/>
        <c:crosses val="autoZero"/>
        <c:auto val="1"/>
        <c:lblAlgn val="ctr"/>
        <c:lblOffset val="100"/>
        <c:tickLblSkip val="5"/>
        <c:noMultiLvlLbl val="0"/>
      </c:catAx>
      <c:valAx>
        <c:axId val="505618856"/>
        <c:scaling>
          <c:orientation val="minMax"/>
          <c:max val="8500"/>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356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4.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6.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0.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2.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4.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7.xml><?xml version="1.0" encoding="utf-8"?>
<chartsheet xmlns="http://schemas.openxmlformats.org/spreadsheetml/2006/main" xmlns:r="http://schemas.openxmlformats.org/officeDocument/2006/relationships">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8.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9.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0.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1.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2.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3.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5.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6.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7.xml><?xml version="1.0" encoding="utf-8"?>
<chartsheet xmlns="http://schemas.openxmlformats.org/spreadsheetml/2006/main" xmlns:r="http://schemas.openxmlformats.org/officeDocument/2006/relationships">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9.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2.xml><?xml version="1.0" encoding="utf-8"?>
<chartsheet xmlns="http://schemas.openxmlformats.org/spreadsheetml/2006/main" xmlns:r="http://schemas.openxmlformats.org/officeDocument/2006/relationships">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4.xml><?xml version="1.0" encoding="utf-8"?>
<chartsheet xmlns="http://schemas.openxmlformats.org/spreadsheetml/2006/main" xmlns:r="http://schemas.openxmlformats.org/officeDocument/2006/relationships">
  <sheetPr/>
  <sheetViews>
    <sheetView zoomScale="70" workbookViewId="0" zoomToFit="1"/>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6.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9.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0.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1.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2.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3.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70" workbookViewId="0" zoomToFit="1"/>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66464" cy="6082393"/>
    <xdr:graphicFrame macro="">
      <xdr:nvGraphicFramePr>
        <xdr:cNvPr id="2" name="グラフ 1">
          <a:extLst>
            <a:ext uri="{FF2B5EF4-FFF2-40B4-BE49-F238E27FC236}">
              <a16:creationId xmlns:a16="http://schemas.microsoft.com/office/drawing/2014/main" xmlns=""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0.11413</cdr:x>
      <cdr:y>0.54611</cdr:y>
    </cdr:from>
    <cdr:to>
      <cdr:x>0.90865</cdr:x>
      <cdr:y>0.55132</cdr:y>
    </cdr:to>
    <cdr:cxnSp macro="">
      <cdr:nvCxnSpPr>
        <cdr:cNvPr id="6" name="直線コネクタ 5">
          <a:extLst xmlns:a="http://schemas.openxmlformats.org/drawingml/2006/main">
            <a:ext uri="{FF2B5EF4-FFF2-40B4-BE49-F238E27FC236}">
              <a16:creationId xmlns:a16="http://schemas.microsoft.com/office/drawing/2014/main" xmlns="" id="{1E8E4AD7-5AE5-0A3F-F550-4F9763F64B00}"/>
            </a:ext>
          </a:extLst>
        </cdr:cNvPr>
        <cdr:cNvCxnSpPr/>
      </cdr:nvCxnSpPr>
      <cdr:spPr>
        <a:xfrm xmlns:a="http://schemas.openxmlformats.org/drawingml/2006/main">
          <a:off x="2119119" y="6645955"/>
          <a:ext cx="14752764" cy="63403"/>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0.93013</cdr:x>
      <cdr:y>0.41979</cdr:y>
    </cdr:from>
    <cdr:to>
      <cdr:x>0.99615</cdr:x>
      <cdr:y>0.66029</cdr:y>
    </cdr:to>
    <cdr:grpSp>
      <cdr:nvGrpSpPr>
        <cdr:cNvPr id="2" name="グループ化 1">
          <a:extLst xmlns:a="http://schemas.openxmlformats.org/drawingml/2006/main">
            <a:ext uri="{FF2B5EF4-FFF2-40B4-BE49-F238E27FC236}">
              <a16:creationId xmlns:a16="http://schemas.microsoft.com/office/drawing/2014/main" xmlns="" id="{9BAF7560-CEB3-69B8-A3B3-C85DF2A04D5D}"/>
            </a:ext>
          </a:extLst>
        </cdr:cNvPr>
        <cdr:cNvGrpSpPr/>
      </cdr:nvGrpSpPr>
      <cdr:grpSpPr>
        <a:xfrm xmlns:a="http://schemas.openxmlformats.org/drawingml/2006/main">
          <a:off x="8630184" y="2563744"/>
          <a:ext cx="612565" cy="1468783"/>
          <a:chOff x="8607382" y="3114690"/>
          <a:chExt cx="612071" cy="1466088"/>
        </a:xfrm>
      </cdr:grpSpPr>
      <cdr:sp macro="" textlink="">
        <cdr:nvSpPr>
          <cdr:cNvPr id="4" name="上矢印 3"/>
          <cdr:cNvSpPr/>
        </cdr:nvSpPr>
        <cdr:spPr>
          <a:xfrm xmlns:a="http://schemas.openxmlformats.org/drawingml/2006/main">
            <a:off x="8607382" y="3114690"/>
            <a:ext cx="612071"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5" name="下矢印 4"/>
          <cdr:cNvSpPr/>
        </cdr:nvSpPr>
        <cdr:spPr>
          <a:xfrm xmlns:a="http://schemas.openxmlformats.org/drawingml/2006/main">
            <a:off x="8607382" y="3860780"/>
            <a:ext cx="612071"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0.21269</cdr:x>
      <cdr:y>0.19273</cdr:y>
    </cdr:from>
    <cdr:to>
      <cdr:x>0.21269</cdr:x>
      <cdr:y>0.90367</cdr:y>
    </cdr:to>
    <cdr:cxnSp macro="">
      <cdr:nvCxnSpPr>
        <cdr:cNvPr id="13" name="直線コネクタ 12">
          <a:extLst xmlns:a="http://schemas.openxmlformats.org/drawingml/2006/main">
            <a:ext uri="{FF2B5EF4-FFF2-40B4-BE49-F238E27FC236}">
              <a16:creationId xmlns:a16="http://schemas.microsoft.com/office/drawing/2014/main" xmlns="" id="{FBA62992-D4DB-EE1A-CBA6-5182986C33C1}"/>
            </a:ext>
          </a:extLst>
        </cdr:cNvPr>
        <cdr:cNvCxnSpPr/>
      </cdr:nvCxnSpPr>
      <cdr:spPr>
        <a:xfrm xmlns:a="http://schemas.openxmlformats.org/drawingml/2006/main" flipH="1">
          <a:off x="3949204" y="2345445"/>
          <a:ext cx="0" cy="8651847"/>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0.13289</cdr:x>
      <cdr:y>0.1536</cdr:y>
    </cdr:from>
    <cdr:to>
      <cdr:x>0.28932</cdr:x>
      <cdr:y>0.254</cdr:y>
    </cdr:to>
    <cdr:grpSp>
      <cdr:nvGrpSpPr>
        <cdr:cNvPr id="14" name="グループ化 13">
          <a:extLst xmlns:a="http://schemas.openxmlformats.org/drawingml/2006/main">
            <a:ext uri="{FF2B5EF4-FFF2-40B4-BE49-F238E27FC236}">
              <a16:creationId xmlns:a16="http://schemas.microsoft.com/office/drawing/2014/main" xmlns="" id="{C7980AEA-8A78-E6AF-E1C1-428F77A5A537}"/>
            </a:ext>
          </a:extLst>
        </cdr:cNvPr>
        <cdr:cNvGrpSpPr/>
      </cdr:nvGrpSpPr>
      <cdr:grpSpPr>
        <a:xfrm xmlns:a="http://schemas.openxmlformats.org/drawingml/2006/main">
          <a:off x="1233016" y="938067"/>
          <a:ext cx="1451431" cy="613163"/>
          <a:chOff x="0" y="0"/>
          <a:chExt cx="1450250" cy="612000"/>
        </a:xfrm>
      </cdr:grpSpPr>
      <cdr:sp macro="" textlink="">
        <cdr:nvSpPr>
          <cdr:cNvPr id="15" name="右矢印 1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6" name="左矢印 1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0.44041</cdr:x>
      <cdr:y>0.21667</cdr:y>
    </cdr:from>
    <cdr:to>
      <cdr:x>0.89555</cdr:x>
      <cdr:y>0.3125</cdr:y>
    </cdr:to>
    <cdr:sp macro="" textlink="">
      <cdr:nvSpPr>
        <cdr:cNvPr id="10" name="テキスト ボックス 1"/>
        <cdr:cNvSpPr txBox="1"/>
      </cdr:nvSpPr>
      <cdr:spPr>
        <a:xfrm xmlns:a="http://schemas.openxmlformats.org/drawingml/2006/main">
          <a:off x="4083050" y="1320800"/>
          <a:ext cx="4219575" cy="58420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＊本推計における総人口の増減と自然増減との差を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社会増減</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転入超過数</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0.78078</cdr:x>
      <cdr:y>0.13211</cdr:y>
    </cdr:from>
    <cdr:to>
      <cdr:x>0.92271</cdr:x>
      <cdr:y>0.19201</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44444" y="806825"/>
          <a:ext cx="1316850" cy="365792"/>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0.11592</cdr:x>
      <cdr:y>0.15295</cdr:y>
    </cdr:from>
    <cdr:to>
      <cdr:x>0.19358</cdr:x>
      <cdr:y>0.25334</cdr:y>
    </cdr:to>
    <cdr:sp macro="" textlink="">
      <cdr:nvSpPr>
        <cdr:cNvPr id="5" name="右矢印 4"/>
        <cdr:cNvSpPr/>
      </cdr:nvSpPr>
      <cdr:spPr>
        <a:xfrm xmlns:a="http://schemas.openxmlformats.org/drawingml/2006/main">
          <a:off x="2149430" y="1857509"/>
          <a:ext cx="1439920" cy="1219174"/>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relSizeAnchor>
  <cdr:relSizeAnchor xmlns:cdr="http://schemas.openxmlformats.org/drawingml/2006/chartDrawing">
    <cdr:from>
      <cdr:x>0.03288</cdr:x>
      <cdr:y>0.15295</cdr:y>
    </cdr:from>
    <cdr:to>
      <cdr:x>0.11054</cdr:x>
      <cdr:y>0.25334</cdr:y>
    </cdr:to>
    <cdr:sp macro="" textlink="">
      <cdr:nvSpPr>
        <cdr:cNvPr id="6" name="左矢印 5"/>
        <cdr:cNvSpPr/>
      </cdr:nvSpPr>
      <cdr:spPr>
        <a:xfrm xmlns:a="http://schemas.openxmlformats.org/drawingml/2006/main">
          <a:off x="609636" y="1857509"/>
          <a:ext cx="1439920" cy="1219174"/>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relSizeAnchor>
  <cdr:relSizeAnchor xmlns:cdr="http://schemas.openxmlformats.org/drawingml/2006/chartDrawing">
    <cdr:from>
      <cdr:x>0.1125</cdr:x>
      <cdr:y>0.15367</cdr:y>
    </cdr:from>
    <cdr:to>
      <cdr:x>0.11387</cdr:x>
      <cdr:y>0.85471</cdr:y>
    </cdr:to>
    <cdr:cxnSp macro="">
      <cdr:nvCxnSpPr>
        <cdr:cNvPr id="7" name="直線コネクタ 6">
          <a:extLst xmlns:a="http://schemas.openxmlformats.org/drawingml/2006/main">
            <a:ext uri="{FF2B5EF4-FFF2-40B4-BE49-F238E27FC236}">
              <a16:creationId xmlns:a16="http://schemas.microsoft.com/office/drawing/2014/main" xmlns="" id="{9BB173C0-A955-BD64-DF46-422412BAFD97}"/>
            </a:ext>
          </a:extLst>
        </cdr:cNvPr>
        <cdr:cNvCxnSpPr/>
      </cdr:nvCxnSpPr>
      <cdr:spPr>
        <a:xfrm xmlns:a="http://schemas.openxmlformats.org/drawingml/2006/main" flipH="1">
          <a:off x="2085922" y="1866211"/>
          <a:ext cx="25402" cy="851369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0.91815</cdr:x>
      <cdr:y>0.37813</cdr:y>
    </cdr:from>
    <cdr:to>
      <cdr:x>0.98417</cdr:x>
      <cdr:y>0.61863</cdr:y>
    </cdr:to>
    <cdr:grpSp>
      <cdr:nvGrpSpPr>
        <cdr:cNvPr id="8" name="グループ化 7">
          <a:extLst xmlns:a="http://schemas.openxmlformats.org/drawingml/2006/main">
            <a:ext uri="{FF2B5EF4-FFF2-40B4-BE49-F238E27FC236}">
              <a16:creationId xmlns:a16="http://schemas.microsoft.com/office/drawing/2014/main" xmlns="" id="{F6578312-E2B9-1616-AE64-6B64F1135455}"/>
            </a:ext>
          </a:extLst>
        </cdr:cNvPr>
        <cdr:cNvGrpSpPr/>
      </cdr:nvGrpSpPr>
      <cdr:grpSpPr>
        <a:xfrm xmlns:a="http://schemas.openxmlformats.org/drawingml/2006/main">
          <a:off x="8512169" y="2305080"/>
          <a:ext cx="612071" cy="1466088"/>
          <a:chOff x="0" y="0"/>
          <a:chExt cx="612070" cy="1466088"/>
        </a:xfrm>
      </cdr:grpSpPr>
      <cdr:sp macro="" textlink="">
        <cdr:nvSpPr>
          <cdr:cNvPr id="9" name="上矢印 8"/>
          <cdr:cNvSpPr/>
        </cdr:nvSpPr>
        <cdr:spPr>
          <a:xfrm xmlns:a="http://schemas.openxmlformats.org/drawingml/2006/main">
            <a:off x="0" y="0"/>
            <a:ext cx="612070"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46090"/>
            <a:ext cx="612070"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0.11678</cdr:x>
      <cdr:y>0.50052</cdr:y>
    </cdr:from>
    <cdr:to>
      <cdr:x>0.9113</cdr:x>
      <cdr:y>0.50573</cdr:y>
    </cdr:to>
    <cdr:cxnSp macro="">
      <cdr:nvCxnSpPr>
        <cdr:cNvPr id="11" name="直線コネクタ 10">
          <a:extLst xmlns:a="http://schemas.openxmlformats.org/drawingml/2006/main">
            <a:ext uri="{FF2B5EF4-FFF2-40B4-BE49-F238E27FC236}">
              <a16:creationId xmlns:a16="http://schemas.microsoft.com/office/drawing/2014/main" xmlns="" id="{D12A8236-75F3-33BF-0E95-53A2F9F919A6}"/>
            </a:ext>
          </a:extLst>
        </cdr:cNvPr>
        <cdr:cNvCxnSpPr/>
      </cdr:nvCxnSpPr>
      <cdr:spPr>
        <a:xfrm xmlns:a="http://schemas.openxmlformats.org/drawingml/2006/main">
          <a:off x="1082675" y="3051175"/>
          <a:ext cx="7365995" cy="317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0.36849</cdr:x>
      <cdr:y>0.60469</cdr:y>
    </cdr:from>
    <cdr:to>
      <cdr:x>0.82363</cdr:x>
      <cdr:y>0.70052</cdr:y>
    </cdr:to>
    <cdr:sp macro="" textlink="">
      <cdr:nvSpPr>
        <cdr:cNvPr id="12" name="テキスト ボックス 1"/>
        <cdr:cNvSpPr txBox="1"/>
      </cdr:nvSpPr>
      <cdr:spPr>
        <a:xfrm xmlns:a="http://schemas.openxmlformats.org/drawingml/2006/main">
          <a:off x="3416300" y="3686175"/>
          <a:ext cx="4219603" cy="58418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＊本推計における総人口の増減と自然増減との差を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社会増減</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転入超過数</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66464" cy="6082393"/>
    <xdr:graphicFrame macro="">
      <xdr:nvGraphicFramePr>
        <xdr:cNvPr id="2" name="グラフ 1">
          <a:extLst>
            <a:ext uri="{FF2B5EF4-FFF2-40B4-BE49-F238E27FC236}">
              <a16:creationId xmlns:a16="http://schemas.microsoft.com/office/drawing/2014/main" xmlns=""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0.93014</cdr:x>
      <cdr:y>0.41719</cdr:y>
    </cdr:from>
    <cdr:to>
      <cdr:x>0.99615</cdr:x>
      <cdr:y>0.6603</cdr:y>
    </cdr:to>
    <cdr:grpSp>
      <cdr:nvGrpSpPr>
        <cdr:cNvPr id="2" name="グループ化 1">
          <a:extLst xmlns:a="http://schemas.openxmlformats.org/drawingml/2006/main">
            <a:ext uri="{FF2B5EF4-FFF2-40B4-BE49-F238E27FC236}">
              <a16:creationId xmlns:a16="http://schemas.microsoft.com/office/drawing/2014/main" xmlns="" id="{6899CA51-9850-9380-2504-66401E2F2B8E}"/>
            </a:ext>
          </a:extLst>
        </cdr:cNvPr>
        <cdr:cNvGrpSpPr/>
      </cdr:nvGrpSpPr>
      <cdr:grpSpPr>
        <a:xfrm xmlns:a="http://schemas.openxmlformats.org/drawingml/2006/main">
          <a:off x="8619109" y="2537514"/>
          <a:ext cx="611679" cy="1478690"/>
          <a:chOff x="8639181" y="3082930"/>
          <a:chExt cx="611979" cy="1481999"/>
        </a:xfrm>
      </cdr:grpSpPr>
      <cdr:sp macro="" textlink="">
        <cdr:nvSpPr>
          <cdr:cNvPr id="3" name="上矢印 2"/>
          <cdr:cNvSpPr/>
        </cdr:nvSpPr>
        <cdr:spPr>
          <a:xfrm xmlns:a="http://schemas.openxmlformats.org/drawingml/2006/main">
            <a:off x="8639181" y="3082930"/>
            <a:ext cx="611979"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5" name="下矢印 4"/>
          <cdr:cNvSpPr/>
        </cdr:nvSpPr>
        <cdr:spPr>
          <a:xfrm xmlns:a="http://schemas.openxmlformats.org/drawingml/2006/main">
            <a:off x="8639181" y="3844930"/>
            <a:ext cx="611979" cy="719999"/>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0.11298</cdr:x>
      <cdr:y>0.54467</cdr:y>
    </cdr:from>
    <cdr:to>
      <cdr:x>0.9123</cdr:x>
      <cdr:y>0.54675</cdr:y>
    </cdr:to>
    <cdr:cxnSp macro="">
      <cdr:nvCxnSpPr>
        <cdr:cNvPr id="6" name="直線コネクタ 5">
          <a:extLst xmlns:a="http://schemas.openxmlformats.org/drawingml/2006/main">
            <a:ext uri="{FF2B5EF4-FFF2-40B4-BE49-F238E27FC236}">
              <a16:creationId xmlns:a16="http://schemas.microsoft.com/office/drawing/2014/main" xmlns="" id="{7E6F3CEE-0A6C-CDA3-7B1F-78C4CCDB5CC2}"/>
            </a:ext>
          </a:extLst>
        </cdr:cNvPr>
        <cdr:cNvCxnSpPr/>
      </cdr:nvCxnSpPr>
      <cdr:spPr>
        <a:xfrm xmlns:a="http://schemas.openxmlformats.org/drawingml/2006/main">
          <a:off x="2094876" y="6614702"/>
          <a:ext cx="14820991" cy="252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0.1339</cdr:x>
      <cdr:y>0.33385</cdr:y>
    </cdr:from>
    <cdr:to>
      <cdr:x>0.29033</cdr:x>
      <cdr:y>0.43425</cdr:y>
    </cdr:to>
    <cdr:grpSp>
      <cdr:nvGrpSpPr>
        <cdr:cNvPr id="7" name="グループ化 6">
          <a:extLst xmlns:a="http://schemas.openxmlformats.org/drawingml/2006/main">
            <a:ext uri="{FF2B5EF4-FFF2-40B4-BE49-F238E27FC236}">
              <a16:creationId xmlns:a16="http://schemas.microsoft.com/office/drawing/2014/main" xmlns="" id="{D0695B2A-A3D0-7156-D07E-820EF8E5C287}"/>
            </a:ext>
          </a:extLst>
        </cdr:cNvPr>
        <cdr:cNvGrpSpPr/>
      </cdr:nvGrpSpPr>
      <cdr:grpSpPr>
        <a:xfrm xmlns:a="http://schemas.openxmlformats.org/drawingml/2006/main">
          <a:off x="1240780" y="2030607"/>
          <a:ext cx="1449552" cy="610672"/>
          <a:chOff x="0" y="0"/>
          <a:chExt cx="1450250" cy="612000"/>
        </a:xfrm>
      </cdr:grpSpPr>
      <cdr:sp macro="" textlink="">
        <cdr:nvSpPr>
          <cdr:cNvPr id="8" name="右矢印 7"/>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9" name="左矢印 8"/>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0.21062</cdr:x>
      <cdr:y>0.18542</cdr:y>
    </cdr:from>
    <cdr:to>
      <cdr:x>0.21267</cdr:x>
      <cdr:y>0.89583</cdr:y>
    </cdr:to>
    <cdr:cxnSp macro="">
      <cdr:nvCxnSpPr>
        <cdr:cNvPr id="10" name="直線コネクタ 9">
          <a:extLst xmlns:a="http://schemas.openxmlformats.org/drawingml/2006/main">
            <a:ext uri="{FF2B5EF4-FFF2-40B4-BE49-F238E27FC236}">
              <a16:creationId xmlns:a16="http://schemas.microsoft.com/office/drawing/2014/main" xmlns="" id="{652901C7-9435-561D-5EAA-6D0162A12AD2}"/>
            </a:ext>
          </a:extLst>
        </cdr:cNvPr>
        <cdr:cNvCxnSpPr/>
      </cdr:nvCxnSpPr>
      <cdr:spPr>
        <a:xfrm xmlns:a="http://schemas.openxmlformats.org/drawingml/2006/main" flipH="1">
          <a:off x="1952625" y="1130320"/>
          <a:ext cx="19039" cy="433068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0.34966</cdr:x>
      <cdr:y>0.21927</cdr:y>
    </cdr:from>
    <cdr:to>
      <cdr:x>0.875</cdr:x>
      <cdr:y>0.3151</cdr:y>
    </cdr:to>
    <cdr:sp macro="" textlink="">
      <cdr:nvSpPr>
        <cdr:cNvPr id="11" name="テキスト ボックス 1"/>
        <cdr:cNvSpPr txBox="1"/>
      </cdr:nvSpPr>
      <cdr:spPr>
        <a:xfrm xmlns:a="http://schemas.openxmlformats.org/drawingml/2006/main">
          <a:off x="3241675" y="1336675"/>
          <a:ext cx="4870450" cy="58420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＊本推計における出生数と死者数との差を自然増減としている。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0.78267</cdr:x>
      <cdr:y>0.12752</cdr:y>
    </cdr:from>
    <cdr:to>
      <cdr:x>0.92478</cdr:x>
      <cdr:y>0.18766</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52607" y="775607"/>
          <a:ext cx="1316850" cy="365792"/>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0.14675</cdr:x>
      <cdr:y>0.12665</cdr:y>
    </cdr:from>
    <cdr:to>
      <cdr:x>0.30317</cdr:x>
      <cdr:y>0.22704</cdr:y>
    </cdr:to>
    <cdr:grpSp>
      <cdr:nvGrpSpPr>
        <cdr:cNvPr id="4" name="グループ化 3">
          <a:extLst xmlns:a="http://schemas.openxmlformats.org/drawingml/2006/main">
            <a:ext uri="{FF2B5EF4-FFF2-40B4-BE49-F238E27FC236}">
              <a16:creationId xmlns:a16="http://schemas.microsoft.com/office/drawing/2014/main" xmlns="" id="{5ABCCA03-EDC8-C344-73CD-7E448EE46C14}"/>
            </a:ext>
          </a:extLst>
        </cdr:cNvPr>
        <cdr:cNvGrpSpPr/>
      </cdr:nvGrpSpPr>
      <cdr:grpSpPr>
        <a:xfrm xmlns:a="http://schemas.openxmlformats.org/drawingml/2006/main">
          <a:off x="1360519" y="772058"/>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0.22123</cdr:x>
      <cdr:y>0.14844</cdr:y>
    </cdr:from>
    <cdr:to>
      <cdr:x>0.2226</cdr:x>
      <cdr:y>0.84948</cdr:y>
    </cdr:to>
    <cdr:cxnSp macro="">
      <cdr:nvCxnSpPr>
        <cdr:cNvPr id="7" name="直線コネクタ 6">
          <a:extLst xmlns:a="http://schemas.openxmlformats.org/drawingml/2006/main">
            <a:ext uri="{FF2B5EF4-FFF2-40B4-BE49-F238E27FC236}">
              <a16:creationId xmlns:a16="http://schemas.microsoft.com/office/drawing/2014/main" xmlns="" id="{EA83DDD1-88E9-C859-A9B7-78614E4A7356}"/>
            </a:ext>
          </a:extLst>
        </cdr:cNvPr>
        <cdr:cNvCxnSpPr/>
      </cdr:nvCxnSpPr>
      <cdr:spPr>
        <a:xfrm xmlns:a="http://schemas.openxmlformats.org/drawingml/2006/main" flipH="1">
          <a:off x="2051023" y="904875"/>
          <a:ext cx="12727" cy="427355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0.91644</cdr:x>
      <cdr:y>0.0997</cdr:y>
    </cdr:from>
    <cdr:to>
      <cdr:x>0.98245</cdr:x>
      <cdr:y>0.34281</cdr:y>
    </cdr:to>
    <cdr:grpSp>
      <cdr:nvGrpSpPr>
        <cdr:cNvPr id="8" name="グループ化 7">
          <a:extLst xmlns:a="http://schemas.openxmlformats.org/drawingml/2006/main">
            <a:ext uri="{FF2B5EF4-FFF2-40B4-BE49-F238E27FC236}">
              <a16:creationId xmlns:a16="http://schemas.microsoft.com/office/drawing/2014/main" xmlns="" id="{E9739D32-61AC-DBF5-6E02-B8B0AC749348}"/>
            </a:ext>
          </a:extLst>
        </cdr:cNvPr>
        <cdr:cNvGrpSpPr/>
      </cdr:nvGrpSpPr>
      <cdr:grpSpPr>
        <a:xfrm xmlns:a="http://schemas.openxmlformats.org/drawingml/2006/main">
          <a:off x="8496315" y="607771"/>
          <a:ext cx="611979" cy="1481999"/>
          <a:chOff x="0" y="0"/>
          <a:chExt cx="611979" cy="1481999"/>
        </a:xfrm>
      </cdr:grpSpPr>
      <cdr:sp macro="" textlink="">
        <cdr:nvSpPr>
          <cdr:cNvPr id="9" name="上矢印 8"/>
          <cdr:cNvSpPr/>
        </cdr:nvSpPr>
        <cdr:spPr>
          <a:xfrm xmlns:a="http://schemas.openxmlformats.org/drawingml/2006/main">
            <a:off x="0" y="0"/>
            <a:ext cx="611979"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62000"/>
            <a:ext cx="611979" cy="719999"/>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0.10565</cdr:x>
      <cdr:y>0.22859</cdr:y>
    </cdr:from>
    <cdr:to>
      <cdr:x>0.90497</cdr:x>
      <cdr:y>0.23067</cdr:y>
    </cdr:to>
    <cdr:cxnSp macro="">
      <cdr:nvCxnSpPr>
        <cdr:cNvPr id="11" name="直線コネクタ 10">
          <a:extLst xmlns:a="http://schemas.openxmlformats.org/drawingml/2006/main">
            <a:ext uri="{FF2B5EF4-FFF2-40B4-BE49-F238E27FC236}">
              <a16:creationId xmlns:a16="http://schemas.microsoft.com/office/drawing/2014/main" xmlns="" id="{0A3B13F7-E9AA-D1A0-BDC6-725EDA09A171}"/>
            </a:ext>
          </a:extLst>
        </cdr:cNvPr>
        <cdr:cNvCxnSpPr/>
      </cdr:nvCxnSpPr>
      <cdr:spPr>
        <a:xfrm xmlns:a="http://schemas.openxmlformats.org/drawingml/2006/main">
          <a:off x="1959003" y="2776100"/>
          <a:ext cx="14820991" cy="252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0.33425</cdr:x>
      <cdr:y>0.29219</cdr:y>
    </cdr:from>
    <cdr:to>
      <cdr:x>0.85959</cdr:x>
      <cdr:y>0.38802</cdr:y>
    </cdr:to>
    <cdr:sp macro="" textlink="">
      <cdr:nvSpPr>
        <cdr:cNvPr id="12" name="テキスト ボックス 1"/>
        <cdr:cNvSpPr txBox="1"/>
      </cdr:nvSpPr>
      <cdr:spPr>
        <a:xfrm xmlns:a="http://schemas.openxmlformats.org/drawingml/2006/main">
          <a:off x="3098800" y="1781175"/>
          <a:ext cx="4870427" cy="58418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＊本推計における出生数と死者数との差を自然増減としている。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0.40959</cdr:x>
      <cdr:y>0.9276</cdr:y>
    </cdr:from>
    <cdr:to>
      <cdr:x>0.55163</cdr:x>
      <cdr:y>0.98761</cdr:y>
    </cdr:to>
    <cdr:pic>
      <cdr:nvPicPr>
        <cdr:cNvPr id="1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797300" y="5654675"/>
          <a:ext cx="1316850" cy="365792"/>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0.12531</cdr:x>
      <cdr:y>0.63509</cdr:y>
    </cdr:from>
    <cdr:to>
      <cdr:x>0.28431</cdr:x>
      <cdr:y>0.7368</cdr:y>
    </cdr:to>
    <cdr:grpSp>
      <cdr:nvGrpSpPr>
        <cdr:cNvPr id="4" name="グループ化 3">
          <a:extLst xmlns:a="http://schemas.openxmlformats.org/drawingml/2006/main">
            <a:ext uri="{FF2B5EF4-FFF2-40B4-BE49-F238E27FC236}">
              <a16:creationId xmlns:a16="http://schemas.microsoft.com/office/drawing/2014/main" xmlns="" id="{45B3B298-3395-E946-6563-8795FA909320}"/>
            </a:ext>
          </a:extLst>
        </cdr:cNvPr>
        <cdr:cNvGrpSpPr/>
      </cdr:nvGrpSpPr>
      <cdr:grpSpPr>
        <a:xfrm xmlns:a="http://schemas.openxmlformats.org/drawingml/2006/main">
          <a:off x="1162710" y="3878628"/>
          <a:ext cx="1475277" cy="621164"/>
          <a:chOff x="-63499" y="-55777"/>
          <a:chExt cx="1474062" cy="619968"/>
        </a:xfrm>
      </cdr:grpSpPr>
      <cdr:sp macro="" textlink="">
        <cdr:nvSpPr>
          <cdr:cNvPr id="5" name="右矢印 4"/>
          <cdr:cNvSpPr/>
        </cdr:nvSpPr>
        <cdr:spPr>
          <a:xfrm xmlns:a="http://schemas.openxmlformats.org/drawingml/2006/main">
            <a:off x="690563" y="-47809"/>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63499" y="-55777"/>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0.20528</cdr:x>
      <cdr:y>0.19472</cdr:y>
    </cdr:from>
    <cdr:to>
      <cdr:x>0.20528</cdr:x>
      <cdr:y>0.89619</cdr:y>
    </cdr:to>
    <cdr:cxnSp macro="">
      <cdr:nvCxnSpPr>
        <cdr:cNvPr id="7" name="直線コネクタ 6">
          <a:extLst xmlns:a="http://schemas.openxmlformats.org/drawingml/2006/main">
            <a:ext uri="{FF2B5EF4-FFF2-40B4-BE49-F238E27FC236}">
              <a16:creationId xmlns:a16="http://schemas.microsoft.com/office/drawing/2014/main" xmlns="" id="{23184AEF-4BE4-F5D5-8084-FDCBE1113C5D}"/>
            </a:ext>
          </a:extLst>
        </cdr:cNvPr>
        <cdr:cNvCxnSpPr/>
      </cdr:nvCxnSpPr>
      <cdr:spPr>
        <a:xfrm xmlns:a="http://schemas.openxmlformats.org/drawingml/2006/main">
          <a:off x="1904690" y="1189214"/>
          <a:ext cx="0" cy="428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0.49863</cdr:x>
      <cdr:y>0.20885</cdr:y>
    </cdr:from>
    <cdr:to>
      <cdr:x>0.95548</cdr:x>
      <cdr:y>0.31875</cdr:y>
    </cdr:to>
    <cdr:sp macro="" textlink="">
      <cdr:nvSpPr>
        <cdr:cNvPr id="8" name="テキスト ボックス 1"/>
        <cdr:cNvSpPr txBox="1"/>
      </cdr:nvSpPr>
      <cdr:spPr>
        <a:xfrm xmlns:a="http://schemas.openxmlformats.org/drawingml/2006/main">
          <a:off x="4622800" y="1273175"/>
          <a:ext cx="4235451" cy="669925"/>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0.84286</cdr:x>
      <cdr:y>0.04842</cdr:y>
    </cdr:from>
    <cdr:to>
      <cdr:x>0.98479</cdr:x>
      <cdr:y>0.10832</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20479" y="295729"/>
          <a:ext cx="1316850" cy="365792"/>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0.06422</cdr:x>
      <cdr:y>0.40455</cdr:y>
    </cdr:from>
    <cdr:to>
      <cdr:x>0.22064</cdr:x>
      <cdr:y>0.50494</cdr:y>
    </cdr:to>
    <cdr:grpSp>
      <cdr:nvGrpSpPr>
        <cdr:cNvPr id="4" name="グループ化 3">
          <a:extLst xmlns:a="http://schemas.openxmlformats.org/drawingml/2006/main">
            <a:ext uri="{FF2B5EF4-FFF2-40B4-BE49-F238E27FC236}">
              <a16:creationId xmlns:a16="http://schemas.microsoft.com/office/drawing/2014/main" xmlns="" id="{A7FEF031-8C7F-28C3-9561-85BEF2D430AB}"/>
            </a:ext>
          </a:extLst>
        </cdr:cNvPr>
        <cdr:cNvGrpSpPr/>
      </cdr:nvGrpSpPr>
      <cdr:grpSpPr>
        <a:xfrm xmlns:a="http://schemas.openxmlformats.org/drawingml/2006/main">
          <a:off x="595104" y="2460627"/>
          <a:ext cx="1449460" cy="610611"/>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0.14311</cdr:x>
      <cdr:y>0.11454</cdr:y>
    </cdr:from>
    <cdr:to>
      <cdr:x>0.14316</cdr:x>
      <cdr:y>0.83071</cdr:y>
    </cdr:to>
    <cdr:cxnSp macro="">
      <cdr:nvCxnSpPr>
        <cdr:cNvPr id="7" name="直線コネクタ 6">
          <a:extLst xmlns:a="http://schemas.openxmlformats.org/drawingml/2006/main">
            <a:ext uri="{FF2B5EF4-FFF2-40B4-BE49-F238E27FC236}">
              <a16:creationId xmlns:a16="http://schemas.microsoft.com/office/drawing/2014/main" xmlns="" id="{E5351FBA-F4B0-C2E1-B8B7-3A95A5584762}"/>
            </a:ext>
          </a:extLst>
        </cdr:cNvPr>
        <cdr:cNvCxnSpPr/>
      </cdr:nvCxnSpPr>
      <cdr:spPr>
        <a:xfrm xmlns:a="http://schemas.openxmlformats.org/drawingml/2006/main">
          <a:off x="1326078" y="696707"/>
          <a:ext cx="464" cy="4356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0.14247</cdr:x>
      <cdr:y>0.70885</cdr:y>
    </cdr:from>
    <cdr:to>
      <cdr:x>0.29889</cdr:x>
      <cdr:y>0.80925</cdr:y>
    </cdr:to>
    <cdr:grpSp>
      <cdr:nvGrpSpPr>
        <cdr:cNvPr id="4" name="グループ化 3">
          <a:extLst xmlns:a="http://schemas.openxmlformats.org/drawingml/2006/main">
            <a:ext uri="{FF2B5EF4-FFF2-40B4-BE49-F238E27FC236}">
              <a16:creationId xmlns:a16="http://schemas.microsoft.com/office/drawing/2014/main" xmlns="" id="{4E14FEB1-9E5B-D21D-2E20-732BFFA38CC2}"/>
            </a:ext>
          </a:extLst>
        </cdr:cNvPr>
        <cdr:cNvGrpSpPr/>
      </cdr:nvGrpSpPr>
      <cdr:grpSpPr>
        <a:xfrm xmlns:a="http://schemas.openxmlformats.org/drawingml/2006/main">
          <a:off x="1320839" y="4321150"/>
          <a:ext cx="1450170" cy="61203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0.22123</cdr:x>
      <cdr:y>0.15886</cdr:y>
    </cdr:from>
    <cdr:to>
      <cdr:x>0.2226</cdr:x>
      <cdr:y>0.89114</cdr:y>
    </cdr:to>
    <cdr:cxnSp macro="">
      <cdr:nvCxnSpPr>
        <cdr:cNvPr id="7" name="直線コネクタ 6">
          <a:extLst xmlns:a="http://schemas.openxmlformats.org/drawingml/2006/main">
            <a:ext uri="{FF2B5EF4-FFF2-40B4-BE49-F238E27FC236}">
              <a16:creationId xmlns:a16="http://schemas.microsoft.com/office/drawing/2014/main" xmlns="" id="{482605E3-B9A0-38AF-F607-9F91CE88FBB0}"/>
            </a:ext>
          </a:extLst>
        </cdr:cNvPr>
        <cdr:cNvCxnSpPr/>
      </cdr:nvCxnSpPr>
      <cdr:spPr>
        <a:xfrm xmlns:a="http://schemas.openxmlformats.org/drawingml/2006/main" flipH="1">
          <a:off x="2051023" y="968390"/>
          <a:ext cx="12702" cy="446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0.47637</cdr:x>
      <cdr:y>0.63854</cdr:y>
    </cdr:from>
    <cdr:to>
      <cdr:x>0.93322</cdr:x>
      <cdr:y>0.74844</cdr:y>
    </cdr:to>
    <cdr:sp macro="" textlink="">
      <cdr:nvSpPr>
        <cdr:cNvPr id="8" name="テキスト ボックス 1"/>
        <cdr:cNvSpPr txBox="1"/>
      </cdr:nvSpPr>
      <cdr:spPr>
        <a:xfrm xmlns:a="http://schemas.openxmlformats.org/drawingml/2006/main">
          <a:off x="4416425" y="3892550"/>
          <a:ext cx="4235456" cy="66995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0.85</cdr:x>
      <cdr:y>0.10833</cdr:y>
    </cdr:from>
    <cdr:to>
      <cdr:x>0.99204</cdr:x>
      <cdr:y>0.16834</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80350" y="660400"/>
          <a:ext cx="1316850" cy="365792"/>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xmlns=""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0.14417</cdr:x>
      <cdr:y>0.52004</cdr:y>
    </cdr:from>
    <cdr:to>
      <cdr:x>0.3006</cdr:x>
      <cdr:y>0.62044</cdr:y>
    </cdr:to>
    <cdr:grpSp>
      <cdr:nvGrpSpPr>
        <cdr:cNvPr id="4" name="グループ化 3">
          <a:extLst xmlns:a="http://schemas.openxmlformats.org/drawingml/2006/main">
            <a:ext uri="{FF2B5EF4-FFF2-40B4-BE49-F238E27FC236}">
              <a16:creationId xmlns:a16="http://schemas.microsoft.com/office/drawing/2014/main" xmlns="" id="{16C8F7D1-DE18-45C9-1E77-1ECF856206EA}"/>
            </a:ext>
          </a:extLst>
        </cdr:cNvPr>
        <cdr:cNvGrpSpPr/>
      </cdr:nvGrpSpPr>
      <cdr:grpSpPr>
        <a:xfrm xmlns:a="http://schemas.openxmlformats.org/drawingml/2006/main">
          <a:off x="1337516" y="3175117"/>
          <a:ext cx="1451255" cy="6129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0.22295</cdr:x>
      <cdr:y>0.10698</cdr:y>
    </cdr:from>
    <cdr:to>
      <cdr:x>0.22295</cdr:x>
      <cdr:y>0.89832</cdr:y>
    </cdr:to>
    <cdr:cxnSp macro="">
      <cdr:nvCxnSpPr>
        <cdr:cNvPr id="7" name="直線コネクタ 6">
          <a:extLst xmlns:a="http://schemas.openxmlformats.org/drawingml/2006/main">
            <a:ext uri="{FF2B5EF4-FFF2-40B4-BE49-F238E27FC236}">
              <a16:creationId xmlns:a16="http://schemas.microsoft.com/office/drawing/2014/main" xmlns="" id="{CC70CD88-446F-BA67-3859-5AB4FECA0ABE}"/>
            </a:ext>
          </a:extLst>
        </cdr:cNvPr>
        <cdr:cNvCxnSpPr/>
      </cdr:nvCxnSpPr>
      <cdr:spPr>
        <a:xfrm xmlns:a="http://schemas.openxmlformats.org/drawingml/2006/main">
          <a:off x="2066958" y="652135"/>
          <a:ext cx="0" cy="482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0.35993</cdr:x>
      <cdr:y>0.71146</cdr:y>
    </cdr:from>
    <cdr:to>
      <cdr:x>0.96201</cdr:x>
      <cdr:y>0.85023</cdr:y>
    </cdr:to>
    <cdr:sp macro="" textlink="">
      <cdr:nvSpPr>
        <cdr:cNvPr id="8" name="テキスト ボックス 1"/>
        <cdr:cNvSpPr txBox="1"/>
      </cdr:nvSpPr>
      <cdr:spPr>
        <a:xfrm xmlns:a="http://schemas.openxmlformats.org/drawingml/2006/main">
          <a:off x="3339197" y="4343837"/>
          <a:ext cx="5585728" cy="847288"/>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＊大田区の性別・年齢別人口と、生命表</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厚生労働省</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に基づく死亡率から算出した値であり、実際の年間の死者数とは異なる。</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en-US" altLang="ja-JP" sz="1200">
              <a:latin typeface="BIZ UDP明朝 Medium" panose="02020500000000000000" pitchFamily="18" charset="-128"/>
              <a:ea typeface="BIZ UDP明朝 Medium" panose="02020500000000000000" pitchFamily="18" charset="-128"/>
            </a:rPr>
            <a:t>  *2023</a:t>
          </a:r>
          <a:r>
            <a:rPr lang="ja-JP" altLang="en-US" sz="1200">
              <a:latin typeface="BIZ UDP明朝 Medium" panose="02020500000000000000" pitchFamily="18" charset="-128"/>
              <a:ea typeface="BIZ UDP明朝 Medium" panose="02020500000000000000" pitchFamily="18" charset="-128"/>
            </a:rPr>
            <a:t>年の死亡者数以降、推計方法を見直したため</a:t>
          </a:r>
          <a:r>
            <a:rPr lang="en-US" altLang="ja-JP" sz="1200">
              <a:latin typeface="BIZ UDP明朝 Medium" panose="02020500000000000000" pitchFamily="18" charset="-128"/>
              <a:ea typeface="BIZ UDP明朝 Medium" panose="02020500000000000000" pitchFamily="18" charset="-128"/>
            </a:rPr>
            <a:t>2022</a:t>
          </a:r>
          <a:r>
            <a:rPr lang="ja-JP" altLang="en-US" sz="1200">
              <a:latin typeface="BIZ UDP明朝 Medium" panose="02020500000000000000" pitchFamily="18" charset="-128"/>
              <a:ea typeface="BIZ UDP明朝 Medium" panose="02020500000000000000" pitchFamily="18" charset="-128"/>
            </a:rPr>
            <a:t>年以前は参考値とする</a:t>
          </a:r>
          <a:r>
            <a:rPr lang="en-US" altLang="ja-JP" sz="1200">
              <a:latin typeface="BIZ UDP明朝 Medium" panose="02020500000000000000" pitchFamily="18" charset="-128"/>
              <a:ea typeface="BIZ UDP明朝 Medium" panose="02020500000000000000" pitchFamily="18" charset="-128"/>
            </a:rPr>
            <a:t>  </a:t>
          </a:r>
          <a:endParaRPr lang="ja-JP" altLang="en-US"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0.84795</cdr:x>
      <cdr:y>0.05208</cdr:y>
    </cdr:from>
    <cdr:to>
      <cdr:x>0.98998</cdr:x>
      <cdr:y>0.11209</cdr:y>
    </cdr:to>
    <cdr:pic>
      <cdr:nvPicPr>
        <cdr:cNvPr id="1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61300" y="317500"/>
          <a:ext cx="1316850" cy="365792"/>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0.14247</cdr:x>
      <cdr:y>0.64349</cdr:y>
    </cdr:from>
    <cdr:to>
      <cdr:x>0.29974</cdr:x>
      <cdr:y>0.7452</cdr:y>
    </cdr:to>
    <cdr:grpSp>
      <cdr:nvGrpSpPr>
        <cdr:cNvPr id="4" name="グループ化 3">
          <a:extLst xmlns:a="http://schemas.openxmlformats.org/drawingml/2006/main">
            <a:ext uri="{FF2B5EF4-FFF2-40B4-BE49-F238E27FC236}">
              <a16:creationId xmlns:a16="http://schemas.microsoft.com/office/drawing/2014/main" xmlns="" id="{99A12087-C135-598C-4124-C612813BFFDA}"/>
            </a:ext>
          </a:extLst>
        </cdr:cNvPr>
        <cdr:cNvGrpSpPr/>
      </cdr:nvGrpSpPr>
      <cdr:grpSpPr>
        <a:xfrm xmlns:a="http://schemas.openxmlformats.org/drawingml/2006/main">
          <a:off x="1321904" y="3929926"/>
          <a:ext cx="1459225" cy="621164"/>
          <a:chOff x="-952552" y="-382470"/>
          <a:chExt cx="1458187" cy="619968"/>
        </a:xfrm>
      </cdr:grpSpPr>
      <cdr:sp macro="" textlink="">
        <cdr:nvSpPr>
          <cdr:cNvPr id="5" name="右矢印 4"/>
          <cdr:cNvSpPr/>
        </cdr:nvSpPr>
        <cdr:spPr>
          <a:xfrm xmlns:a="http://schemas.openxmlformats.org/drawingml/2006/main">
            <a:off x="-214365" y="-374502"/>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952552" y="-38247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0.22122</cdr:x>
      <cdr:y>0.16144</cdr:y>
    </cdr:from>
    <cdr:to>
      <cdr:x>0.22259</cdr:x>
      <cdr:y>0.89373</cdr:y>
    </cdr:to>
    <cdr:cxnSp macro="">
      <cdr:nvCxnSpPr>
        <cdr:cNvPr id="7" name="直線コネクタ 6">
          <a:extLst xmlns:a="http://schemas.openxmlformats.org/drawingml/2006/main">
            <a:ext uri="{FF2B5EF4-FFF2-40B4-BE49-F238E27FC236}">
              <a16:creationId xmlns:a16="http://schemas.microsoft.com/office/drawing/2014/main" xmlns="" id="{DD91C497-0722-C23D-0087-F4EE8FBC7981}"/>
            </a:ext>
          </a:extLst>
        </cdr:cNvPr>
        <cdr:cNvCxnSpPr/>
      </cdr:nvCxnSpPr>
      <cdr:spPr>
        <a:xfrm xmlns:a="http://schemas.openxmlformats.org/drawingml/2006/main" flipH="1">
          <a:off x="4101943" y="1960622"/>
          <a:ext cx="25402" cy="8893204"/>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0.38048</cdr:x>
      <cdr:y>0.73856</cdr:y>
    </cdr:from>
    <cdr:to>
      <cdr:x>0.9661</cdr:x>
      <cdr:y>0.80118</cdr:y>
    </cdr:to>
    <cdr:sp macro="" textlink="">
      <cdr:nvSpPr>
        <cdr:cNvPr id="8" name="テキスト ボックス 1"/>
        <cdr:cNvSpPr txBox="1"/>
      </cdr:nvSpPr>
      <cdr:spPr>
        <a:xfrm xmlns:a="http://schemas.openxmlformats.org/drawingml/2006/main">
          <a:off x="7054860" y="8969375"/>
          <a:ext cx="10858566" cy="760512"/>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＊大田区の性別・年齢別人口と、生命表</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厚生労働省</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に基づく死亡率から算出した値であり、実際の年間の死者数とは異なる。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0.84968</cdr:x>
      <cdr:y>0.11107</cdr:y>
    </cdr:from>
    <cdr:to>
      <cdr:x>0.9916</cdr:x>
      <cdr:y>0.17097</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83712" y="678329"/>
          <a:ext cx="1316850" cy="365792"/>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0.13931</cdr:x>
      <cdr:y>0.23354</cdr:y>
    </cdr:from>
    <cdr:to>
      <cdr:x>0.30086</cdr:x>
      <cdr:y>0.33525</cdr:y>
    </cdr:to>
    <cdr:grpSp>
      <cdr:nvGrpSpPr>
        <cdr:cNvPr id="3" name="グループ化 2">
          <a:extLst xmlns:a="http://schemas.openxmlformats.org/drawingml/2006/main">
            <a:ext uri="{FF2B5EF4-FFF2-40B4-BE49-F238E27FC236}">
              <a16:creationId xmlns:a16="http://schemas.microsoft.com/office/drawing/2014/main" xmlns="" id="{573AB2C3-7C04-2BBA-32D7-F3B38C021FD6}"/>
            </a:ext>
          </a:extLst>
        </cdr:cNvPr>
        <cdr:cNvGrpSpPr/>
      </cdr:nvGrpSpPr>
      <cdr:grpSpPr>
        <a:xfrm xmlns:a="http://schemas.openxmlformats.org/drawingml/2006/main">
          <a:off x="1291538" y="1423667"/>
          <a:ext cx="1497730" cy="620025"/>
          <a:chOff x="-468338" y="15936"/>
          <a:chExt cx="1497877" cy="619968"/>
        </a:xfrm>
      </cdr:grpSpPr>
      <cdr:sp macro="" textlink="">
        <cdr:nvSpPr>
          <cdr:cNvPr id="5" name="右矢印 4"/>
          <cdr:cNvSpPr/>
        </cdr:nvSpPr>
        <cdr:spPr>
          <a:xfrm xmlns:a="http://schemas.openxmlformats.org/drawingml/2006/main">
            <a:off x="309539" y="15936"/>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468338" y="23904"/>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0.22033</cdr:x>
      <cdr:y>0.10372</cdr:y>
    </cdr:from>
    <cdr:to>
      <cdr:x>0.22033</cdr:x>
      <cdr:y>0.84781</cdr:y>
    </cdr:to>
    <cdr:cxnSp macro="">
      <cdr:nvCxnSpPr>
        <cdr:cNvPr id="7" name="直線コネクタ 6">
          <a:extLst xmlns:a="http://schemas.openxmlformats.org/drawingml/2006/main">
            <a:ext uri="{FF2B5EF4-FFF2-40B4-BE49-F238E27FC236}">
              <a16:creationId xmlns:a16="http://schemas.microsoft.com/office/drawing/2014/main" xmlns="" id="{DF6A6033-B888-D431-D6FB-500C6267CE92}"/>
            </a:ext>
          </a:extLst>
        </cdr:cNvPr>
        <cdr:cNvCxnSpPr/>
      </cdr:nvCxnSpPr>
      <cdr:spPr>
        <a:xfrm xmlns:a="http://schemas.openxmlformats.org/drawingml/2006/main">
          <a:off x="2042707" y="632250"/>
          <a:ext cx="0" cy="4536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0.14247</cdr:x>
      <cdr:y>0.1724</cdr:y>
    </cdr:from>
    <cdr:to>
      <cdr:x>0.29889</cdr:x>
      <cdr:y>0.27279</cdr:y>
    </cdr:to>
    <cdr:grpSp>
      <cdr:nvGrpSpPr>
        <cdr:cNvPr id="4" name="グループ化 3">
          <a:extLst xmlns:a="http://schemas.openxmlformats.org/drawingml/2006/main">
            <a:ext uri="{FF2B5EF4-FFF2-40B4-BE49-F238E27FC236}">
              <a16:creationId xmlns:a16="http://schemas.microsoft.com/office/drawing/2014/main" xmlns="" id="{D32A495F-2E38-FE75-439D-E3585AA4D8AC}"/>
            </a:ext>
          </a:extLst>
        </cdr:cNvPr>
        <cdr:cNvGrpSpPr/>
      </cdr:nvGrpSpPr>
      <cdr:grpSpPr>
        <a:xfrm xmlns:a="http://schemas.openxmlformats.org/drawingml/2006/main">
          <a:off x="1320839" y="1050950"/>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0.15885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D4CEC5D6-4A79-8577-642A-14229DC5F8D6}"/>
            </a:ext>
          </a:extLst>
        </cdr:cNvPr>
        <cdr:cNvCxnSpPr/>
      </cdr:nvCxnSpPr>
      <cdr:spPr>
        <a:xfrm xmlns:a="http://schemas.openxmlformats.org/drawingml/2006/main">
          <a:off x="2047875" y="968375"/>
          <a:ext cx="3148" cy="421005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0.14393</cdr:x>
      <cdr:y>0.57007</cdr:y>
    </cdr:from>
    <cdr:to>
      <cdr:x>0.30035</cdr:x>
      <cdr:y>0.67046</cdr:y>
    </cdr:to>
    <cdr:grpSp>
      <cdr:nvGrpSpPr>
        <cdr:cNvPr id="3" name="グループ化 2">
          <a:extLst xmlns:a="http://schemas.openxmlformats.org/drawingml/2006/main">
            <a:ext uri="{FF2B5EF4-FFF2-40B4-BE49-F238E27FC236}">
              <a16:creationId xmlns:a16="http://schemas.microsoft.com/office/drawing/2014/main" xmlns="" id="{A1B69152-FB97-4E31-17C6-8BB0906AF7C8}"/>
            </a:ext>
          </a:extLst>
        </cdr:cNvPr>
        <cdr:cNvGrpSpPr/>
      </cdr:nvGrpSpPr>
      <cdr:grpSpPr>
        <a:xfrm xmlns:a="http://schemas.openxmlformats.org/drawingml/2006/main">
          <a:off x="1334414" y="3475136"/>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0.21878</cdr:x>
      <cdr:y>0.1011</cdr:y>
    </cdr:from>
    <cdr:to>
      <cdr:x>0.21878</cdr:x>
      <cdr:y>0.84681</cdr:y>
    </cdr:to>
    <cdr:cxnSp macro="">
      <cdr:nvCxnSpPr>
        <cdr:cNvPr id="7" name="直線コネクタ 6">
          <a:extLst xmlns:a="http://schemas.openxmlformats.org/drawingml/2006/main">
            <a:ext uri="{FF2B5EF4-FFF2-40B4-BE49-F238E27FC236}">
              <a16:creationId xmlns:a16="http://schemas.microsoft.com/office/drawing/2014/main" xmlns="" id="{8A419F82-5C60-726A-8F3A-D721F6B51BB5}"/>
            </a:ext>
          </a:extLst>
        </cdr:cNvPr>
        <cdr:cNvCxnSpPr/>
      </cdr:nvCxnSpPr>
      <cdr:spPr>
        <a:xfrm xmlns:a="http://schemas.openxmlformats.org/drawingml/2006/main">
          <a:off x="2028265" y="616324"/>
          <a:ext cx="0" cy="454585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0.14247</cdr:x>
      <cdr:y>0.16719</cdr:y>
    </cdr:from>
    <cdr:to>
      <cdr:x>0.29889</cdr:x>
      <cdr:y>0.26758</cdr:y>
    </cdr:to>
    <cdr:grpSp>
      <cdr:nvGrpSpPr>
        <cdr:cNvPr id="4" name="グループ化 3">
          <a:extLst xmlns:a="http://schemas.openxmlformats.org/drawingml/2006/main">
            <a:ext uri="{FF2B5EF4-FFF2-40B4-BE49-F238E27FC236}">
              <a16:creationId xmlns:a16="http://schemas.microsoft.com/office/drawing/2014/main" xmlns="" id="{E2A390B5-C367-6170-E004-067FF9131791}"/>
            </a:ext>
          </a:extLst>
        </cdr:cNvPr>
        <cdr:cNvGrpSpPr/>
      </cdr:nvGrpSpPr>
      <cdr:grpSpPr>
        <a:xfrm xmlns:a="http://schemas.openxmlformats.org/drawingml/2006/main">
          <a:off x="1320839" y="1019190"/>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0.15625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94E973B0-5919-89D0-7771-02F20F8A9547}"/>
            </a:ext>
          </a:extLst>
        </cdr:cNvPr>
        <cdr:cNvCxnSpPr/>
      </cdr:nvCxnSpPr>
      <cdr:spPr>
        <a:xfrm xmlns:a="http://schemas.openxmlformats.org/drawingml/2006/main">
          <a:off x="2047875" y="952500"/>
          <a:ext cx="3148"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dr:relSizeAnchor xmlns:cdr="http://schemas.openxmlformats.org/drawingml/2006/chartDrawing">
    <cdr:from>
      <cdr:x>0.09214</cdr:x>
      <cdr:y>0.35895</cdr:y>
    </cdr:from>
    <cdr:to>
      <cdr:x>0.24857</cdr:x>
      <cdr:y>0.45934</cdr:y>
    </cdr:to>
    <cdr:grpSp>
      <cdr:nvGrpSpPr>
        <cdr:cNvPr id="3" name="グループ化 2">
          <a:extLst xmlns:a="http://schemas.openxmlformats.org/drawingml/2006/main">
            <a:ext uri="{FF2B5EF4-FFF2-40B4-BE49-F238E27FC236}">
              <a16:creationId xmlns="" xmlns:a16="http://schemas.microsoft.com/office/drawing/2014/main" xmlns:lc="http://schemas.openxmlformats.org/drawingml/2006/lockedCanvas" id="{E2A390B5-C367-6170-E004-067FF9131791}"/>
            </a:ext>
          </a:extLst>
        </cdr:cNvPr>
        <cdr:cNvGrpSpPr/>
      </cdr:nvGrpSpPr>
      <cdr:grpSpPr>
        <a:xfrm xmlns:a="http://schemas.openxmlformats.org/drawingml/2006/main">
          <a:off x="854212" y="2188142"/>
          <a:ext cx="1450250" cy="612000"/>
          <a:chOff x="0" y="66690"/>
          <a:chExt cx="1450331" cy="612022"/>
        </a:xfrm>
      </cdr:grpSpPr>
      <cdr:sp macro="" textlink="">
        <cdr:nvSpPr>
          <cdr:cNvPr id="5" name="右矢印 4"/>
          <cdr:cNvSpPr/>
        </cdr:nvSpPr>
        <cdr:spPr>
          <a:xfrm xmlns:a="http://schemas.openxmlformats.org/drawingml/2006/main">
            <a:off x="730291" y="66690"/>
            <a:ext cx="720040" cy="612022"/>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66690"/>
            <a:ext cx="720040" cy="612022"/>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0.16966</cdr:x>
      <cdr:y>0.15779</cdr:y>
    </cdr:from>
    <cdr:to>
      <cdr:x>0.17</cdr:x>
      <cdr:y>0.85102</cdr:y>
    </cdr:to>
    <cdr:cxnSp macro="">
      <cdr:nvCxnSpPr>
        <cdr:cNvPr id="4" name="直線コネクタ 3">
          <a:extLst xmlns:a="http://schemas.openxmlformats.org/drawingml/2006/main">
            <a:ext uri="{FF2B5EF4-FFF2-40B4-BE49-F238E27FC236}">
              <a16:creationId xmlns="" xmlns:a16="http://schemas.microsoft.com/office/drawing/2014/main" xmlns:lc="http://schemas.openxmlformats.org/drawingml/2006/lockedCanvas" id="{94E973B0-5919-89D0-7771-02F20F8A9547}"/>
            </a:ext>
          </a:extLst>
        </cdr:cNvPr>
        <cdr:cNvCxnSpPr/>
      </cdr:nvCxnSpPr>
      <cdr:spPr>
        <a:xfrm xmlns:a="http://schemas.openxmlformats.org/drawingml/2006/main">
          <a:off x="1572961" y="961887"/>
          <a:ext cx="3152"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0.14418</cdr:x>
      <cdr:y>0.49792</cdr:y>
    </cdr:from>
    <cdr:to>
      <cdr:x>0.30061</cdr:x>
      <cdr:y>0.59831</cdr:y>
    </cdr:to>
    <cdr:grpSp>
      <cdr:nvGrpSpPr>
        <cdr:cNvPr id="3" name="グループ化 2">
          <a:extLst xmlns:a="http://schemas.openxmlformats.org/drawingml/2006/main">
            <a:ext uri="{FF2B5EF4-FFF2-40B4-BE49-F238E27FC236}">
              <a16:creationId xmlns:a16="http://schemas.microsoft.com/office/drawing/2014/main" xmlns="" id="{CDDCC9D5-D086-6952-99D1-450A6F538046}"/>
            </a:ext>
          </a:extLst>
        </cdr:cNvPr>
        <cdr:cNvGrpSpPr/>
      </cdr:nvGrpSpPr>
      <cdr:grpSpPr>
        <a:xfrm xmlns:a="http://schemas.openxmlformats.org/drawingml/2006/main">
          <a:off x="2673386" y="6046927"/>
          <a:ext cx="2900525" cy="1219174"/>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0.22295</cdr:x>
      <cdr:y>0.18802</cdr:y>
    </cdr:from>
    <cdr:to>
      <cdr:x>0.22466</cdr:x>
      <cdr:y>0.85208</cdr:y>
    </cdr:to>
    <cdr:cxnSp macro="">
      <cdr:nvCxnSpPr>
        <cdr:cNvPr id="7" name="直線コネクタ 6">
          <a:extLst xmlns:a="http://schemas.openxmlformats.org/drawingml/2006/main">
            <a:ext uri="{FF2B5EF4-FFF2-40B4-BE49-F238E27FC236}">
              <a16:creationId xmlns:a16="http://schemas.microsoft.com/office/drawing/2014/main" xmlns="" id="{2E0D0857-3961-B2DA-528F-7F4601472B05}"/>
            </a:ext>
          </a:extLst>
        </cdr:cNvPr>
        <cdr:cNvCxnSpPr/>
      </cdr:nvCxnSpPr>
      <cdr:spPr>
        <a:xfrm xmlns:a="http://schemas.openxmlformats.org/drawingml/2006/main">
          <a:off x="2066925" y="114617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0.13904</cdr:x>
      <cdr:y>0.58646</cdr:y>
    </cdr:from>
    <cdr:to>
      <cdr:x>0.29547</cdr:x>
      <cdr:y>0.68685</cdr:y>
    </cdr:to>
    <cdr:grpSp>
      <cdr:nvGrpSpPr>
        <cdr:cNvPr id="3" name="グループ化 2">
          <a:extLst xmlns:a="http://schemas.openxmlformats.org/drawingml/2006/main">
            <a:ext uri="{FF2B5EF4-FFF2-40B4-BE49-F238E27FC236}">
              <a16:creationId xmlns:a16="http://schemas.microsoft.com/office/drawing/2014/main" xmlns="" id="{D6D844CE-6A65-0660-07A7-B189FA8B2655}"/>
            </a:ext>
          </a:extLst>
        </cdr:cNvPr>
        <cdr:cNvGrpSpPr/>
      </cdr:nvGrpSpPr>
      <cdr:grpSpPr>
        <a:xfrm xmlns:a="http://schemas.openxmlformats.org/drawingml/2006/main">
          <a:off x="2578080" y="7122190"/>
          <a:ext cx="2900525" cy="1219174"/>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0.18281</cdr:y>
    </cdr:from>
    <cdr:to>
      <cdr:x>0.21781</cdr:x>
      <cdr:y>0.84688</cdr:y>
    </cdr:to>
    <cdr:cxnSp macro="">
      <cdr:nvCxnSpPr>
        <cdr:cNvPr id="7" name="直線コネクタ 6">
          <a:extLst xmlns:a="http://schemas.openxmlformats.org/drawingml/2006/main">
            <a:ext uri="{FF2B5EF4-FFF2-40B4-BE49-F238E27FC236}">
              <a16:creationId xmlns:a16="http://schemas.microsoft.com/office/drawing/2014/main" xmlns="" id="{552E327F-9516-588F-4F6D-10C9F1106ED0}"/>
            </a:ext>
          </a:extLst>
        </cdr:cNvPr>
        <cdr:cNvCxnSpPr/>
      </cdr:nvCxnSpPr>
      <cdr:spPr>
        <a:xfrm xmlns:a="http://schemas.openxmlformats.org/drawingml/2006/main">
          <a:off x="2003425" y="111442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0.14418</cdr:x>
      <cdr:y>0.16979</cdr:y>
    </cdr:from>
    <cdr:to>
      <cdr:x>0.3006</cdr:x>
      <cdr:y>0.27018</cdr:y>
    </cdr:to>
    <cdr:grpSp>
      <cdr:nvGrpSpPr>
        <cdr:cNvPr id="4" name="グループ化 3">
          <a:extLst xmlns:a="http://schemas.openxmlformats.org/drawingml/2006/main">
            <a:ext uri="{FF2B5EF4-FFF2-40B4-BE49-F238E27FC236}">
              <a16:creationId xmlns:a16="http://schemas.microsoft.com/office/drawing/2014/main" xmlns="" id="{69EB18E5-C65A-0EDE-3B7B-547C4F8DDE73}"/>
            </a:ext>
          </a:extLst>
        </cdr:cNvPr>
        <cdr:cNvGrpSpPr/>
      </cdr:nvGrpSpPr>
      <cdr:grpSpPr>
        <a:xfrm xmlns:a="http://schemas.openxmlformats.org/drawingml/2006/main">
          <a:off x="1336693" y="1035040"/>
          <a:ext cx="1450170"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0.14713</cdr:y>
    </cdr:from>
    <cdr:to>
      <cdr:x>0.22089</cdr:x>
      <cdr:y>0.84817</cdr:y>
    </cdr:to>
    <cdr:cxnSp macro="">
      <cdr:nvCxnSpPr>
        <cdr:cNvPr id="7" name="直線コネクタ 6">
          <a:extLst xmlns:a="http://schemas.openxmlformats.org/drawingml/2006/main">
            <a:ext uri="{FF2B5EF4-FFF2-40B4-BE49-F238E27FC236}">
              <a16:creationId xmlns:a16="http://schemas.microsoft.com/office/drawing/2014/main" xmlns="" id="{CCA8227C-7023-FA1C-62E9-C3F3C0DF56A9}"/>
            </a:ext>
          </a:extLst>
        </cdr:cNvPr>
        <cdr:cNvCxnSpPr/>
      </cdr:nvCxnSpPr>
      <cdr:spPr>
        <a:xfrm xmlns:a="http://schemas.openxmlformats.org/drawingml/2006/main" flipH="1">
          <a:off x="4070297" y="1786836"/>
          <a:ext cx="25402" cy="851369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0.13904</cdr:x>
      <cdr:y>0.53698</cdr:y>
    </cdr:from>
    <cdr:to>
      <cdr:x>0.29547</cdr:x>
      <cdr:y>0.63737</cdr:y>
    </cdr:to>
    <cdr:grpSp>
      <cdr:nvGrpSpPr>
        <cdr:cNvPr id="3" name="グループ化 2">
          <a:extLst xmlns:a="http://schemas.openxmlformats.org/drawingml/2006/main">
            <a:ext uri="{FF2B5EF4-FFF2-40B4-BE49-F238E27FC236}">
              <a16:creationId xmlns:a16="http://schemas.microsoft.com/office/drawing/2014/main" xmlns="" id="{5E5289DC-37E6-7F3A-0340-8FF43269320D}"/>
            </a:ext>
          </a:extLst>
        </cdr:cNvPr>
        <cdr:cNvGrpSpPr/>
      </cdr:nvGrpSpPr>
      <cdr:grpSpPr>
        <a:xfrm xmlns:a="http://schemas.openxmlformats.org/drawingml/2006/main">
          <a:off x="1289040" y="3273430"/>
          <a:ext cx="1450262"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0.18281</cdr:y>
    </cdr:from>
    <cdr:to>
      <cdr:x>0.21781</cdr:x>
      <cdr:y>0.84688</cdr:y>
    </cdr:to>
    <cdr:cxnSp macro="">
      <cdr:nvCxnSpPr>
        <cdr:cNvPr id="7" name="直線コネクタ 6">
          <a:extLst xmlns:a="http://schemas.openxmlformats.org/drawingml/2006/main">
            <a:ext uri="{FF2B5EF4-FFF2-40B4-BE49-F238E27FC236}">
              <a16:creationId xmlns:a16="http://schemas.microsoft.com/office/drawing/2014/main" xmlns="" id="{F02C0979-D91B-B390-AB81-D5DEFC3D39B4}"/>
            </a:ext>
          </a:extLst>
        </cdr:cNvPr>
        <cdr:cNvCxnSpPr/>
      </cdr:nvCxnSpPr>
      <cdr:spPr>
        <a:xfrm xmlns:a="http://schemas.openxmlformats.org/drawingml/2006/main">
          <a:off x="2003425" y="111442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0.14076</cdr:x>
      <cdr:y>0.18542</cdr:y>
    </cdr:from>
    <cdr:to>
      <cdr:x>0.29718</cdr:x>
      <cdr:y>0.28581</cdr:y>
    </cdr:to>
    <cdr:grpSp>
      <cdr:nvGrpSpPr>
        <cdr:cNvPr id="4" name="グループ化 3">
          <a:extLst xmlns:a="http://schemas.openxmlformats.org/drawingml/2006/main">
            <a:ext uri="{FF2B5EF4-FFF2-40B4-BE49-F238E27FC236}">
              <a16:creationId xmlns:a16="http://schemas.microsoft.com/office/drawing/2014/main" xmlns="" id="{FBBD482B-990F-8518-C945-65D75EC6D932}"/>
            </a:ext>
          </a:extLst>
        </cdr:cNvPr>
        <cdr:cNvGrpSpPr/>
      </cdr:nvGrpSpPr>
      <cdr:grpSpPr>
        <a:xfrm xmlns:a="http://schemas.openxmlformats.org/drawingml/2006/main">
          <a:off x="1304986" y="1130320"/>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0.15625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4B765FE8-70DB-82DB-375D-CA068EA7445F}"/>
            </a:ext>
          </a:extLst>
        </cdr:cNvPr>
        <cdr:cNvCxnSpPr/>
      </cdr:nvCxnSpPr>
      <cdr:spPr>
        <a:xfrm xmlns:a="http://schemas.openxmlformats.org/drawingml/2006/main">
          <a:off x="2047875" y="952500"/>
          <a:ext cx="3148"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0.0935</cdr:x>
      <cdr:y>0.56875</cdr:y>
    </cdr:from>
    <cdr:to>
      <cdr:x>0.24993</cdr:x>
      <cdr:y>0.66915</cdr:y>
    </cdr:to>
    <cdr:grpSp>
      <cdr:nvGrpSpPr>
        <cdr:cNvPr id="3" name="グループ化 2">
          <a:extLst xmlns:a="http://schemas.openxmlformats.org/drawingml/2006/main">
            <a:ext uri="{FF2B5EF4-FFF2-40B4-BE49-F238E27FC236}">
              <a16:creationId xmlns:a16="http://schemas.microsoft.com/office/drawing/2014/main" xmlns="" id="{2DF67648-8284-9A17-6AED-A5B343AFEA2C}"/>
            </a:ext>
          </a:extLst>
        </cdr:cNvPr>
        <cdr:cNvGrpSpPr/>
      </cdr:nvGrpSpPr>
      <cdr:grpSpPr>
        <a:xfrm xmlns:a="http://schemas.openxmlformats.org/drawingml/2006/main">
          <a:off x="866798" y="3467130"/>
          <a:ext cx="1450262"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0.17302</cdr:x>
      <cdr:y>0.18698</cdr:y>
    </cdr:from>
    <cdr:to>
      <cdr:x>0.17302</cdr:x>
      <cdr:y>0.85104</cdr:y>
    </cdr:to>
    <cdr:cxnSp macro="">
      <cdr:nvCxnSpPr>
        <cdr:cNvPr id="7" name="直線コネクタ 6">
          <a:extLst xmlns:a="http://schemas.openxmlformats.org/drawingml/2006/main">
            <a:ext uri="{FF2B5EF4-FFF2-40B4-BE49-F238E27FC236}">
              <a16:creationId xmlns:a16="http://schemas.microsoft.com/office/drawing/2014/main" xmlns="" id="{EB74A8E8-74DD-A032-A514-5A9026EF30BE}"/>
            </a:ext>
          </a:extLst>
        </cdr:cNvPr>
        <cdr:cNvCxnSpPr/>
      </cdr:nvCxnSpPr>
      <cdr:spPr>
        <a:xfrm xmlns:a="http://schemas.openxmlformats.org/drawingml/2006/main">
          <a:off x="1604100" y="1139845"/>
          <a:ext cx="0"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0.10138</cdr:x>
      <cdr:y>0.68802</cdr:y>
    </cdr:from>
    <cdr:to>
      <cdr:x>0.2578</cdr:x>
      <cdr:y>0.78841</cdr:y>
    </cdr:to>
    <cdr:grpSp>
      <cdr:nvGrpSpPr>
        <cdr:cNvPr id="4" name="グループ化 3">
          <a:extLst xmlns:a="http://schemas.openxmlformats.org/drawingml/2006/main">
            <a:ext uri="{FF2B5EF4-FFF2-40B4-BE49-F238E27FC236}">
              <a16:creationId xmlns:a16="http://schemas.microsoft.com/office/drawing/2014/main" xmlns="" id="{9E2A2FCA-9D39-153A-0CCE-3E6AD9035E92}"/>
            </a:ext>
          </a:extLst>
        </cdr:cNvPr>
        <cdr:cNvGrpSpPr/>
      </cdr:nvGrpSpPr>
      <cdr:grpSpPr>
        <a:xfrm xmlns:a="http://schemas.openxmlformats.org/drawingml/2006/main">
          <a:off x="939894" y="4194170"/>
          <a:ext cx="1450170"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0.17788</cdr:x>
      <cdr:y>0.18597</cdr:y>
    </cdr:from>
    <cdr:to>
      <cdr:x>0.17822</cdr:x>
      <cdr:y>0.85329</cdr:y>
    </cdr:to>
    <cdr:cxnSp macro="">
      <cdr:nvCxnSpPr>
        <cdr:cNvPr id="7" name="直線コネクタ 6">
          <a:extLst xmlns:a="http://schemas.openxmlformats.org/drawingml/2006/main">
            <a:ext uri="{FF2B5EF4-FFF2-40B4-BE49-F238E27FC236}">
              <a16:creationId xmlns:a16="http://schemas.microsoft.com/office/drawing/2014/main" xmlns="" id="{9692B44C-F701-2532-F829-809B4219C242}"/>
            </a:ext>
          </a:extLst>
        </cdr:cNvPr>
        <cdr:cNvCxnSpPr/>
      </cdr:nvCxnSpPr>
      <cdr:spPr>
        <a:xfrm xmlns:a="http://schemas.openxmlformats.org/drawingml/2006/main">
          <a:off x="1649161" y="1133652"/>
          <a:ext cx="3152" cy="406798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0.14432</cdr:x>
      <cdr:y>0.43021</cdr:y>
    </cdr:from>
    <cdr:to>
      <cdr:x>0.30075</cdr:x>
      <cdr:y>0.5306</cdr:y>
    </cdr:to>
    <cdr:grpSp>
      <cdr:nvGrpSpPr>
        <cdr:cNvPr id="3" name="グループ化 2">
          <a:extLst xmlns:a="http://schemas.openxmlformats.org/drawingml/2006/main">
            <a:ext uri="{FF2B5EF4-FFF2-40B4-BE49-F238E27FC236}">
              <a16:creationId xmlns:a16="http://schemas.microsoft.com/office/drawing/2014/main" xmlns="" id="{69575FDE-A02E-5B45-4C1B-EFED74369224}"/>
            </a:ext>
          </a:extLst>
        </cdr:cNvPr>
        <cdr:cNvGrpSpPr/>
      </cdr:nvGrpSpPr>
      <cdr:grpSpPr>
        <a:xfrm xmlns:a="http://schemas.openxmlformats.org/drawingml/2006/main">
          <a:off x="1338024" y="2622560"/>
          <a:ext cx="1450263"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321D8404-62AD-7AED-F969-82F44CC36BC0}"/>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0.14247</cdr:x>
      <cdr:y>0.22708</cdr:y>
    </cdr:from>
    <cdr:to>
      <cdr:x>0.29889</cdr:x>
      <cdr:y>0.32747</cdr:y>
    </cdr:to>
    <cdr:grpSp>
      <cdr:nvGrpSpPr>
        <cdr:cNvPr id="4" name="グループ化 3">
          <a:extLst xmlns:a="http://schemas.openxmlformats.org/drawingml/2006/main">
            <a:ext uri="{FF2B5EF4-FFF2-40B4-BE49-F238E27FC236}">
              <a16:creationId xmlns:a16="http://schemas.microsoft.com/office/drawing/2014/main" xmlns="" id="{E78C2659-88C3-BB12-C9C8-5354DB202425}"/>
            </a:ext>
          </a:extLst>
        </cdr:cNvPr>
        <cdr:cNvGrpSpPr/>
      </cdr:nvGrpSpPr>
      <cdr:grpSpPr>
        <a:xfrm xmlns:a="http://schemas.openxmlformats.org/drawingml/2006/main">
          <a:off x="1321904" y="1386824"/>
          <a:ext cx="1451338" cy="61310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0.17448</cdr:y>
    </cdr:from>
    <cdr:to>
      <cdr:x>0.22123</cdr:x>
      <cdr:y>0.85361</cdr:y>
    </cdr:to>
    <cdr:cxnSp macro="">
      <cdr:nvCxnSpPr>
        <cdr:cNvPr id="7" name="直線コネクタ 6">
          <a:extLst xmlns:a="http://schemas.openxmlformats.org/drawingml/2006/main">
            <a:ext uri="{FF2B5EF4-FFF2-40B4-BE49-F238E27FC236}">
              <a16:creationId xmlns:a16="http://schemas.microsoft.com/office/drawing/2014/main" xmlns="" id="{52EC7A58-274F-2A8D-7C03-6B7BEC3DAB35}"/>
            </a:ext>
          </a:extLst>
        </cdr:cNvPr>
        <cdr:cNvCxnSpPr/>
      </cdr:nvCxnSpPr>
      <cdr:spPr>
        <a:xfrm xmlns:a="http://schemas.openxmlformats.org/drawingml/2006/main">
          <a:off x="2047871" y="1063625"/>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0.09966</cdr:x>
      <cdr:y>0.4875</cdr:y>
    </cdr:from>
    <cdr:to>
      <cdr:x>0.25609</cdr:x>
      <cdr:y>0.58789</cdr:y>
    </cdr:to>
    <cdr:grpSp>
      <cdr:nvGrpSpPr>
        <cdr:cNvPr id="3" name="グループ化 2">
          <a:extLst xmlns:a="http://schemas.openxmlformats.org/drawingml/2006/main">
            <a:ext uri="{FF2B5EF4-FFF2-40B4-BE49-F238E27FC236}">
              <a16:creationId xmlns:a16="http://schemas.microsoft.com/office/drawing/2014/main" xmlns="" id="{F46110AE-FAFC-5914-BF37-371B1D1D512A}"/>
            </a:ext>
          </a:extLst>
        </cdr:cNvPr>
        <cdr:cNvGrpSpPr/>
      </cdr:nvGrpSpPr>
      <cdr:grpSpPr>
        <a:xfrm xmlns:a="http://schemas.openxmlformats.org/drawingml/2006/main">
          <a:off x="923948" y="2971800"/>
          <a:ext cx="1450262"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0.17671</cdr:x>
      <cdr:y>0.18542</cdr:y>
    </cdr:from>
    <cdr:to>
      <cdr:x>0.17842</cdr:x>
      <cdr:y>0.84948</cdr:y>
    </cdr:to>
    <cdr:cxnSp macro="">
      <cdr:nvCxnSpPr>
        <cdr:cNvPr id="7" name="直線コネクタ 6">
          <a:extLst xmlns:a="http://schemas.openxmlformats.org/drawingml/2006/main">
            <a:ext uri="{FF2B5EF4-FFF2-40B4-BE49-F238E27FC236}">
              <a16:creationId xmlns:a16="http://schemas.microsoft.com/office/drawing/2014/main" xmlns="" id="{0EB774F0-BF7C-565D-0D7D-066964AB7037}"/>
            </a:ext>
          </a:extLst>
        </cdr:cNvPr>
        <cdr:cNvCxnSpPr/>
      </cdr:nvCxnSpPr>
      <cdr:spPr>
        <a:xfrm xmlns:a="http://schemas.openxmlformats.org/drawingml/2006/main">
          <a:off x="1638300"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0.1048</cdr:x>
      <cdr:y>0.60209</cdr:y>
    </cdr:from>
    <cdr:to>
      <cdr:x>0.26122</cdr:x>
      <cdr:y>0.70248</cdr:y>
    </cdr:to>
    <cdr:grpSp>
      <cdr:nvGrpSpPr>
        <cdr:cNvPr id="4" name="グループ化 3">
          <a:extLst xmlns:a="http://schemas.openxmlformats.org/drawingml/2006/main">
            <a:ext uri="{FF2B5EF4-FFF2-40B4-BE49-F238E27FC236}">
              <a16:creationId xmlns:a16="http://schemas.microsoft.com/office/drawing/2014/main" xmlns="" id="{E59A1AC9-7CEF-846C-4B94-FB445CC022A0}"/>
            </a:ext>
          </a:extLst>
        </cdr:cNvPr>
        <cdr:cNvGrpSpPr/>
      </cdr:nvGrpSpPr>
      <cdr:grpSpPr>
        <a:xfrm xmlns:a="http://schemas.openxmlformats.org/drawingml/2006/main">
          <a:off x="971601" y="3670341"/>
          <a:ext cx="1450170"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0.18151</cdr:x>
      <cdr:y>0.17188</cdr:y>
    </cdr:from>
    <cdr:to>
      <cdr:x>0.18185</cdr:x>
      <cdr:y>0.85101</cdr:y>
    </cdr:to>
    <cdr:cxnSp macro="">
      <cdr:nvCxnSpPr>
        <cdr:cNvPr id="7" name="直線コネクタ 6">
          <a:extLst xmlns:a="http://schemas.openxmlformats.org/drawingml/2006/main">
            <a:ext uri="{FF2B5EF4-FFF2-40B4-BE49-F238E27FC236}">
              <a16:creationId xmlns:a16="http://schemas.microsoft.com/office/drawing/2014/main" xmlns="" id="{CE85774A-3AEE-59F9-0B9B-332A00F85540}"/>
            </a:ext>
          </a:extLst>
        </cdr:cNvPr>
        <cdr:cNvCxnSpPr/>
      </cdr:nvCxnSpPr>
      <cdr:spPr>
        <a:xfrm xmlns:a="http://schemas.openxmlformats.org/drawingml/2006/main">
          <a:off x="1682746" y="1047750"/>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0.93399</cdr:x>
      <cdr:y>0.43229</cdr:y>
    </cdr:from>
    <cdr:to>
      <cdr:x>1</cdr:x>
      <cdr:y>0.6754</cdr:y>
    </cdr:to>
    <cdr:grpSp>
      <cdr:nvGrpSpPr>
        <cdr:cNvPr id="3" name="グループ化 2">
          <a:extLst xmlns:a="http://schemas.openxmlformats.org/drawingml/2006/main">
            <a:ext uri="{FF2B5EF4-FFF2-40B4-BE49-F238E27FC236}">
              <a16:creationId xmlns:a16="http://schemas.microsoft.com/office/drawing/2014/main" xmlns="" id="{497A6B41-0ED6-7F03-58AF-E6EF245246C9}"/>
            </a:ext>
          </a:extLst>
        </cdr:cNvPr>
        <cdr:cNvGrpSpPr/>
      </cdr:nvGrpSpPr>
      <cdr:grpSpPr>
        <a:xfrm xmlns:a="http://schemas.openxmlformats.org/drawingml/2006/main">
          <a:off x="8665999" y="2640084"/>
          <a:ext cx="612472" cy="1484723"/>
          <a:chOff x="8659021" y="2825740"/>
          <a:chExt cx="611979" cy="1481998"/>
        </a:xfrm>
      </cdr:grpSpPr>
      <cdr:sp macro="" textlink="">
        <cdr:nvSpPr>
          <cdr:cNvPr id="2" name="上矢印 1"/>
          <cdr:cNvSpPr/>
        </cdr:nvSpPr>
        <cdr:spPr>
          <a:xfrm xmlns:a="http://schemas.openxmlformats.org/drawingml/2006/main">
            <a:off x="8659021" y="2825740"/>
            <a:ext cx="611979" cy="719998"/>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eaVert" anchor="ctr"/>
          <a:lstStyle xmlns:a="http://schemas.openxmlformats.org/drawingml/2006/main"/>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4" name="下矢印 3"/>
          <cdr:cNvSpPr/>
        </cdr:nvSpPr>
        <cdr:spPr>
          <a:xfrm xmlns:a="http://schemas.openxmlformats.org/drawingml/2006/main">
            <a:off x="8659021" y="3587740"/>
            <a:ext cx="611979"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eaVert" anchor="ctr"/>
          <a:lstStyle xmlns:a="http://schemas.openxmlformats.org/drawingml/2006/main"/>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0.11164</cdr:x>
      <cdr:y>0.5474</cdr:y>
    </cdr:from>
    <cdr:to>
      <cdr:x>0.91438</cdr:x>
      <cdr:y>0.54948</cdr:y>
    </cdr:to>
    <cdr:cxnSp macro="">
      <cdr:nvCxnSpPr>
        <cdr:cNvPr id="5" name="直線コネクタ 4">
          <a:extLst xmlns:a="http://schemas.openxmlformats.org/drawingml/2006/main">
            <a:ext uri="{FF2B5EF4-FFF2-40B4-BE49-F238E27FC236}">
              <a16:creationId xmlns:a16="http://schemas.microsoft.com/office/drawing/2014/main" xmlns="" id="{BB7D0CC6-6AAC-D29E-4B7A-9736ED51BB72}"/>
            </a:ext>
          </a:extLst>
        </cdr:cNvPr>
        <cdr:cNvCxnSpPr/>
      </cdr:nvCxnSpPr>
      <cdr:spPr>
        <a:xfrm xmlns:a="http://schemas.openxmlformats.org/drawingml/2006/main">
          <a:off x="1035014" y="3336926"/>
          <a:ext cx="7442236" cy="12699"/>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0.13305</cdr:x>
      <cdr:y>0.21016</cdr:y>
    </cdr:from>
    <cdr:to>
      <cdr:x>0.28948</cdr:x>
      <cdr:y>0.31056</cdr:y>
    </cdr:to>
    <cdr:grpSp>
      <cdr:nvGrpSpPr>
        <cdr:cNvPr id="6" name="グループ化 5">
          <a:extLst xmlns:a="http://schemas.openxmlformats.org/drawingml/2006/main">
            <a:ext uri="{FF2B5EF4-FFF2-40B4-BE49-F238E27FC236}">
              <a16:creationId xmlns:a16="http://schemas.microsoft.com/office/drawing/2014/main" xmlns="" id="{B6BD4E77-7903-4D42-DBBD-9F7A49DB39F2}"/>
            </a:ext>
          </a:extLst>
        </cdr:cNvPr>
        <cdr:cNvGrpSpPr/>
      </cdr:nvGrpSpPr>
      <cdr:grpSpPr>
        <a:xfrm xmlns:a="http://schemas.openxmlformats.org/drawingml/2006/main">
          <a:off x="1234501" y="1283490"/>
          <a:ext cx="1451431" cy="613164"/>
          <a:chOff x="0" y="0"/>
          <a:chExt cx="1450250" cy="612000"/>
        </a:xfrm>
      </cdr:grpSpPr>
      <cdr:sp macro="" textlink="">
        <cdr:nvSpPr>
          <cdr:cNvPr id="7" name="右矢印 6"/>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8" name="左矢印 7"/>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0.21181</cdr:x>
      <cdr:y>0.19717</cdr:y>
    </cdr:from>
    <cdr:to>
      <cdr:x>0.21318</cdr:x>
      <cdr:y>0.90238</cdr:y>
    </cdr:to>
    <cdr:cxnSp macro="">
      <cdr:nvCxnSpPr>
        <cdr:cNvPr id="9" name="直線コネクタ 8">
          <a:extLst xmlns:a="http://schemas.openxmlformats.org/drawingml/2006/main">
            <a:ext uri="{FF2B5EF4-FFF2-40B4-BE49-F238E27FC236}">
              <a16:creationId xmlns:a16="http://schemas.microsoft.com/office/drawing/2014/main" xmlns="" id="{C84AE634-AAB3-8A47-A4F6-7C40671646FE}"/>
            </a:ext>
          </a:extLst>
        </cdr:cNvPr>
        <cdr:cNvCxnSpPr/>
      </cdr:nvCxnSpPr>
      <cdr:spPr>
        <a:xfrm xmlns:a="http://schemas.openxmlformats.org/drawingml/2006/main">
          <a:off x="3927381" y="2394472"/>
          <a:ext cx="25403" cy="856433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0.77899</cdr:x>
      <cdr:y>0.12477</cdr:y>
    </cdr:from>
    <cdr:to>
      <cdr:x>0.92091</cdr:x>
      <cdr:y>0.18467</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27795" y="762000"/>
          <a:ext cx="1316850" cy="365792"/>
        </a:xfrm>
        <a:prstGeom xmlns:a="http://schemas.openxmlformats.org/drawingml/2006/main" prst="rect">
          <a:avLst/>
        </a:prstGeom>
      </cdr:spPr>
    </cdr:pic>
  </cdr:relSizeAnchor>
</c:userShapes>
</file>

<file path=xl/drawings/drawing60.xml><?xml version="1.0" encoding="utf-8"?>
<c:userShapes xmlns:c="http://schemas.openxmlformats.org/drawingml/2006/chart">
  <cdr:relSizeAnchor xmlns:cdr="http://schemas.openxmlformats.org/drawingml/2006/chartDrawing">
    <cdr:from>
      <cdr:x>0.13904</cdr:x>
      <cdr:y>0.45625</cdr:y>
    </cdr:from>
    <cdr:to>
      <cdr:x>0.29547</cdr:x>
      <cdr:y>0.55664</cdr:y>
    </cdr:to>
    <cdr:grpSp>
      <cdr:nvGrpSpPr>
        <cdr:cNvPr id="3" name="グループ化 2">
          <a:extLst xmlns:a="http://schemas.openxmlformats.org/drawingml/2006/main">
            <a:ext uri="{FF2B5EF4-FFF2-40B4-BE49-F238E27FC236}">
              <a16:creationId xmlns:a16="http://schemas.microsoft.com/office/drawing/2014/main" xmlns="" id="{C4661C98-B777-21F4-4414-64F61E07CD19}"/>
            </a:ext>
          </a:extLst>
        </cdr:cNvPr>
        <cdr:cNvGrpSpPr/>
      </cdr:nvGrpSpPr>
      <cdr:grpSpPr>
        <a:xfrm xmlns:a="http://schemas.openxmlformats.org/drawingml/2006/main">
          <a:off x="1289040" y="2781300"/>
          <a:ext cx="1450262"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0.18542</cdr:y>
    </cdr:from>
    <cdr:to>
      <cdr:x>0.21781</cdr:x>
      <cdr:y>0.84948</cdr:y>
    </cdr:to>
    <cdr:cxnSp macro="">
      <cdr:nvCxnSpPr>
        <cdr:cNvPr id="7" name="直線コネクタ 6">
          <a:extLst xmlns:a="http://schemas.openxmlformats.org/drawingml/2006/main">
            <a:ext uri="{FF2B5EF4-FFF2-40B4-BE49-F238E27FC236}">
              <a16:creationId xmlns:a16="http://schemas.microsoft.com/office/drawing/2014/main" xmlns="" id="{645B68FA-75D1-AAA2-1359-917F830F5087}"/>
            </a:ext>
          </a:extLst>
        </cdr:cNvPr>
        <cdr:cNvCxnSpPr/>
      </cdr:nvCxnSpPr>
      <cdr:spPr>
        <a:xfrm xmlns:a="http://schemas.openxmlformats.org/drawingml/2006/main">
          <a:off x="200342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0.14247</cdr:x>
      <cdr:y>0.22708</cdr:y>
    </cdr:from>
    <cdr:to>
      <cdr:x>0.29889</cdr:x>
      <cdr:y>0.32747</cdr:y>
    </cdr:to>
    <cdr:grpSp>
      <cdr:nvGrpSpPr>
        <cdr:cNvPr id="4" name="グループ化 3">
          <a:extLst xmlns:a="http://schemas.openxmlformats.org/drawingml/2006/main">
            <a:ext uri="{FF2B5EF4-FFF2-40B4-BE49-F238E27FC236}">
              <a16:creationId xmlns:a16="http://schemas.microsoft.com/office/drawing/2014/main" xmlns="" id="{A07BF91B-2FED-F72A-22AB-D05B0DD4184E}"/>
            </a:ext>
          </a:extLst>
        </cdr:cNvPr>
        <cdr:cNvGrpSpPr/>
      </cdr:nvGrpSpPr>
      <cdr:grpSpPr>
        <a:xfrm xmlns:a="http://schemas.openxmlformats.org/drawingml/2006/main">
          <a:off x="1320839" y="1384280"/>
          <a:ext cx="1450170"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0.17448</cdr:y>
    </cdr:from>
    <cdr:to>
      <cdr:x>0.22123</cdr:x>
      <cdr:y>0.85361</cdr:y>
    </cdr:to>
    <cdr:cxnSp macro="">
      <cdr:nvCxnSpPr>
        <cdr:cNvPr id="7" name="直線コネクタ 6">
          <a:extLst xmlns:a="http://schemas.openxmlformats.org/drawingml/2006/main">
            <a:ext uri="{FF2B5EF4-FFF2-40B4-BE49-F238E27FC236}">
              <a16:creationId xmlns:a16="http://schemas.microsoft.com/office/drawing/2014/main" xmlns="" id="{346D967B-5D6B-8C41-45AF-AF0C05226D55}"/>
            </a:ext>
          </a:extLst>
        </cdr:cNvPr>
        <cdr:cNvCxnSpPr/>
      </cdr:nvCxnSpPr>
      <cdr:spPr>
        <a:xfrm xmlns:a="http://schemas.openxmlformats.org/drawingml/2006/main">
          <a:off x="2047871" y="1063625"/>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0.09664</cdr:x>
      <cdr:y>0.39656</cdr:y>
    </cdr:from>
    <cdr:to>
      <cdr:x>0.25392</cdr:x>
      <cdr:y>0.49695</cdr:y>
    </cdr:to>
    <cdr:grpSp>
      <cdr:nvGrpSpPr>
        <cdr:cNvPr id="3" name="グループ化 2">
          <a:extLst xmlns:a="http://schemas.openxmlformats.org/drawingml/2006/main">
            <a:ext uri="{FF2B5EF4-FFF2-40B4-BE49-F238E27FC236}">
              <a16:creationId xmlns:a16="http://schemas.microsoft.com/office/drawing/2014/main" xmlns="" id="{39DD1705-BB58-1D35-DB3F-E0302A878745}"/>
            </a:ext>
          </a:extLst>
        </cdr:cNvPr>
        <cdr:cNvGrpSpPr/>
      </cdr:nvGrpSpPr>
      <cdr:grpSpPr>
        <a:xfrm xmlns:a="http://schemas.openxmlformats.org/drawingml/2006/main">
          <a:off x="895951" y="2417419"/>
          <a:ext cx="1458143" cy="611978"/>
          <a:chOff x="-285748" y="-517980"/>
          <a:chExt cx="1458188" cy="612000"/>
        </a:xfrm>
      </cdr:grpSpPr>
      <cdr:sp macro="" textlink="">
        <cdr:nvSpPr>
          <cdr:cNvPr id="5" name="右矢印 4"/>
          <cdr:cNvSpPr/>
        </cdr:nvSpPr>
        <cdr:spPr>
          <a:xfrm xmlns:a="http://schemas.openxmlformats.org/drawingml/2006/main">
            <a:off x="452440" y="-51798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285748" y="-51798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0.17696</cdr:x>
      <cdr:y>0.2276</cdr:y>
    </cdr:from>
    <cdr:to>
      <cdr:x>0.17696</cdr:x>
      <cdr:y>0.89166</cdr:y>
    </cdr:to>
    <cdr:cxnSp macro="">
      <cdr:nvCxnSpPr>
        <cdr:cNvPr id="7" name="直線コネクタ 6">
          <a:extLst xmlns:a="http://schemas.openxmlformats.org/drawingml/2006/main">
            <a:ext uri="{FF2B5EF4-FFF2-40B4-BE49-F238E27FC236}">
              <a16:creationId xmlns:a16="http://schemas.microsoft.com/office/drawing/2014/main" xmlns="" id="{C4E99BE9-19DE-7F68-CF42-FB13F213FF28}"/>
            </a:ext>
          </a:extLst>
        </cdr:cNvPr>
        <cdr:cNvCxnSpPr/>
      </cdr:nvCxnSpPr>
      <cdr:spPr>
        <a:xfrm xmlns:a="http://schemas.openxmlformats.org/drawingml/2006/main">
          <a:off x="1640574" y="1387435"/>
          <a:ext cx="0"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0.84851</cdr:x>
      <cdr:y>0.04596</cdr:y>
    </cdr:from>
    <cdr:to>
      <cdr:x>0.99055</cdr:x>
      <cdr:y>0.10596</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66530" y="280147"/>
          <a:ext cx="1316850" cy="365792"/>
        </a:xfrm>
        <a:prstGeom xmlns:a="http://schemas.openxmlformats.org/drawingml/2006/main" prst="rect">
          <a:avLst/>
        </a:prstGeom>
      </cdr:spPr>
    </cdr:pic>
  </cdr:relSizeAnchor>
</c:userShapes>
</file>

<file path=xl/drawings/drawing65.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0.10138</cdr:x>
      <cdr:y>0.60078</cdr:y>
    </cdr:from>
    <cdr:to>
      <cdr:x>0.2578</cdr:x>
      <cdr:y>0.70117</cdr:y>
    </cdr:to>
    <cdr:grpSp>
      <cdr:nvGrpSpPr>
        <cdr:cNvPr id="4" name="グループ化 3">
          <a:extLst xmlns:a="http://schemas.openxmlformats.org/drawingml/2006/main">
            <a:ext uri="{FF2B5EF4-FFF2-40B4-BE49-F238E27FC236}">
              <a16:creationId xmlns:a16="http://schemas.microsoft.com/office/drawing/2014/main" xmlns="" id="{AC93D068-B24A-5887-0AE4-3543581215C1}"/>
            </a:ext>
          </a:extLst>
        </cdr:cNvPr>
        <cdr:cNvGrpSpPr/>
      </cdr:nvGrpSpPr>
      <cdr:grpSpPr>
        <a:xfrm xmlns:a="http://schemas.openxmlformats.org/drawingml/2006/main">
          <a:off x="939894" y="3662355"/>
          <a:ext cx="1450170"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0.17894</cdr:x>
      <cdr:y>0.17188</cdr:y>
    </cdr:from>
    <cdr:to>
      <cdr:x>0.17928</cdr:x>
      <cdr:y>0.85101</cdr:y>
    </cdr:to>
    <cdr:cxnSp macro="">
      <cdr:nvCxnSpPr>
        <cdr:cNvPr id="7" name="直線コネクタ 6">
          <a:extLst xmlns:a="http://schemas.openxmlformats.org/drawingml/2006/main">
            <a:ext uri="{FF2B5EF4-FFF2-40B4-BE49-F238E27FC236}">
              <a16:creationId xmlns:a16="http://schemas.microsoft.com/office/drawing/2014/main" xmlns="" id="{E8C79D3B-ED28-FABD-5AE2-07E8E1255B3F}"/>
            </a:ext>
          </a:extLst>
        </cdr:cNvPr>
        <cdr:cNvCxnSpPr/>
      </cdr:nvCxnSpPr>
      <cdr:spPr>
        <a:xfrm xmlns:a="http://schemas.openxmlformats.org/drawingml/2006/main">
          <a:off x="3317933" y="2087375"/>
          <a:ext cx="6305" cy="82476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0.85421</cdr:x>
      <cdr:y>0.10714</cdr:y>
    </cdr:from>
    <cdr:to>
      <cdr:x>0.99625</cdr:x>
      <cdr:y>0.16715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919357" y="653143"/>
          <a:ext cx="1316850" cy="365792"/>
        </a:xfrm>
        <a:prstGeom xmlns:a="http://schemas.openxmlformats.org/drawingml/2006/main" prst="rect">
          <a:avLst/>
        </a:prstGeom>
      </cdr:spPr>
    </cdr:pic>
  </cdr:relSizeAnchor>
</c:userShapes>
</file>

<file path=xl/drawings/drawing67.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0.935</cdr:x>
      <cdr:y>0.10902</cdr:y>
    </cdr:from>
    <cdr:to>
      <cdr:x>0.98933</cdr:x>
      <cdr:y>0.156</cdr:y>
    </cdr:to>
    <cdr:sp macro="" textlink="">
      <cdr:nvSpPr>
        <cdr:cNvPr id="42" name="テキスト ボックス 1"/>
        <cdr:cNvSpPr txBox="1"/>
      </cdr:nvSpPr>
      <cdr:spPr>
        <a:xfrm xmlns:a="http://schemas.openxmlformats.org/drawingml/2006/main">
          <a:off x="8664121" y="663122"/>
          <a:ext cx="503464" cy="28575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0.54315</cdr:x>
      <cdr:y>0.04948</cdr:y>
    </cdr:from>
    <cdr:to>
      <cdr:x>0.9726</cdr:x>
      <cdr:y>0.14062</cdr:y>
    </cdr:to>
    <cdr:sp macro="" textlink="">
      <cdr:nvSpPr>
        <cdr:cNvPr id="5" name="テキスト ボックス 1"/>
        <cdr:cNvSpPr txBox="1"/>
      </cdr:nvSpPr>
      <cdr:spPr>
        <a:xfrm xmlns:a="http://schemas.openxmlformats.org/drawingml/2006/main">
          <a:off x="5035550" y="301624"/>
          <a:ext cx="3981450" cy="555625"/>
        </a:xfrm>
        <a:prstGeom xmlns:a="http://schemas.openxmlformats.org/drawingml/2006/main" prst="rect">
          <a:avLst/>
        </a:prstGeom>
        <a:solidFill xmlns:a="http://schemas.openxmlformats.org/drawingml/2006/main">
          <a:sysClr val="window" lastClr="FFFFFF">
            <a:alpha val="65000"/>
          </a:sysClr>
        </a:solidFill>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2024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年１月時点で、令和生まれ：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0</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～５歳、平成生まれ：６～</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a:t>
          </a:r>
          <a:endParaRPr lang="en-US" altLang="ja-JP" sz="1050" b="0">
            <a:solidFill>
              <a:sysClr val="windowText" lastClr="000000"/>
            </a:solidFill>
            <a:latin typeface="BIZ UDP明朝 Medium" panose="02020500000000000000" pitchFamily="18" charset="-128"/>
            <a:ea typeface="BIZ UDP明朝 Medium" panose="02020500000000000000" pitchFamily="18" charset="-128"/>
          </a:endParaRPr>
        </a:p>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　 昭和生まれ以上</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35</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歳以上</a:t>
          </a:r>
        </a:p>
      </cdr:txBody>
    </cdr:sp>
  </cdr:relSizeAnchor>
  <cdr:relSizeAnchor xmlns:cdr="http://schemas.openxmlformats.org/drawingml/2006/chartDrawing">
    <cdr:from>
      <cdr:x>0.10377</cdr:x>
      <cdr:y>0.25781</cdr:y>
    </cdr:from>
    <cdr:to>
      <cdr:x>0.27123</cdr:x>
      <cdr:y>0.39531</cdr:y>
    </cdr:to>
    <cdr:sp macro="" textlink="">
      <cdr:nvSpPr>
        <cdr:cNvPr id="19" name="テキスト ボックス 18"/>
        <cdr:cNvSpPr txBox="1"/>
      </cdr:nvSpPr>
      <cdr:spPr>
        <a:xfrm xmlns:a="http://schemas.openxmlformats.org/drawingml/2006/main">
          <a:off x="962026" y="1571624"/>
          <a:ext cx="1552574" cy="838201"/>
        </a:xfrm>
        <a:prstGeom xmlns:a="http://schemas.openxmlformats.org/drawingml/2006/main" prst="rect">
          <a:avLst/>
        </a:prstGeom>
        <a:solidFill xmlns:a="http://schemas.openxmlformats.org/drawingml/2006/main">
          <a:schemeClr val="bg1">
            <a:alpha val="79000"/>
          </a:schemeClr>
        </a:solidFill>
      </cdr:spPr>
      <cdr:txBody>
        <a:bodyPr xmlns:a="http://schemas.openxmlformats.org/drawingml/2006/main" vertOverflow="clip" wrap="square" rtlCol="0"/>
        <a:lstStyle xmlns:a="http://schemas.openxmlformats.org/drawingml/2006/main"/>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明治・大正・昭和生まれ</a:t>
          </a:r>
          <a:endParaRPr lang="en-US" altLang="ja-JP" sz="1100" b="1">
            <a:solidFill>
              <a:srgbClr val="7030A0"/>
            </a:solidFill>
            <a:latin typeface="Meiryo UI" panose="020B0604030504040204" pitchFamily="50" charset="-128"/>
            <a:ea typeface="Meiryo UI" panose="020B0604030504040204" pitchFamily="50" charset="-128"/>
          </a:endParaRPr>
        </a:p>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　</a:t>
          </a:r>
          <a:r>
            <a:rPr lang="en-US" altLang="ja-JP" sz="1100" b="1">
              <a:solidFill>
                <a:srgbClr val="7030A0"/>
              </a:solidFill>
              <a:latin typeface="Meiryo UI" panose="020B0604030504040204" pitchFamily="50" charset="-128"/>
              <a:ea typeface="Meiryo UI" panose="020B0604030504040204" pitchFamily="50" charset="-128"/>
            </a:rPr>
            <a:t>2024</a:t>
          </a:r>
          <a:r>
            <a:rPr lang="ja-JP" altLang="en-US" sz="1100" b="1">
              <a:solidFill>
                <a:srgbClr val="7030A0"/>
              </a:solidFill>
              <a:latin typeface="Meiryo UI" panose="020B0604030504040204" pitchFamily="50" charset="-128"/>
              <a:ea typeface="Meiryo UI" panose="020B0604030504040204" pitchFamily="50" charset="-128"/>
            </a:rPr>
            <a:t>年</a:t>
          </a:r>
          <a:endParaRPr lang="en-US" altLang="ja-JP" sz="1100" b="1">
            <a:solidFill>
              <a:srgbClr val="7030A0"/>
            </a:solidFill>
            <a:latin typeface="Meiryo UI" panose="020B0604030504040204" pitchFamily="50" charset="-128"/>
            <a:ea typeface="Meiryo UI" panose="020B0604030504040204" pitchFamily="50" charset="-128"/>
          </a:endParaRPr>
        </a:p>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　</a:t>
          </a:r>
          <a:r>
            <a:rPr lang="en-US" altLang="ja-JP" sz="1100" b="1">
              <a:solidFill>
                <a:srgbClr val="7030A0"/>
              </a:solidFill>
              <a:latin typeface="Meiryo UI" panose="020B0604030504040204" pitchFamily="50" charset="-128"/>
              <a:ea typeface="Meiryo UI" panose="020B0604030504040204" pitchFamily="50" charset="-128"/>
            </a:rPr>
            <a:t>473,518</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0.66473</cdr:x>
      <cdr:y>0.05781</cdr:y>
    </cdr:from>
    <cdr:to>
      <cdr:x>0.98702</cdr:x>
      <cdr:y>0.14896</cdr:y>
    </cdr:to>
    <cdr:sp macro="" textlink="">
      <cdr:nvSpPr>
        <cdr:cNvPr id="5" name="テキスト ボックス 1"/>
        <cdr:cNvSpPr txBox="1"/>
      </cdr:nvSpPr>
      <cdr:spPr>
        <a:xfrm xmlns:a="http://schemas.openxmlformats.org/drawingml/2006/main">
          <a:off x="6162675" y="352425"/>
          <a:ext cx="2988000" cy="555625"/>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2024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年１月１日時点で、令和生まれ：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0</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～５歳、</a:t>
          </a:r>
          <a:endParaRPr lang="en-US" altLang="ja-JP" sz="1050" b="0">
            <a:solidFill>
              <a:sysClr val="windowText" lastClr="000000"/>
            </a:solidFill>
            <a:latin typeface="BIZ UDP明朝 Medium" panose="02020500000000000000" pitchFamily="18" charset="-128"/>
            <a:ea typeface="BIZ UDP明朝 Medium" panose="02020500000000000000" pitchFamily="18" charset="-128"/>
          </a:endParaRPr>
        </a:p>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　 平成生まれ：６～</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歳、昭和生まれ：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35</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歳以上</a:t>
          </a: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4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0.14247</cdr:x>
      <cdr:y>0.63333</cdr:y>
    </cdr:from>
    <cdr:to>
      <cdr:x>0.29889</cdr:x>
      <cdr:y>0.73373</cdr:y>
    </cdr:to>
    <cdr:grpSp>
      <cdr:nvGrpSpPr>
        <cdr:cNvPr id="4" name="グループ化 3">
          <a:extLst xmlns:a="http://schemas.openxmlformats.org/drawingml/2006/main">
            <a:ext uri="{FF2B5EF4-FFF2-40B4-BE49-F238E27FC236}">
              <a16:creationId xmlns:a16="http://schemas.microsoft.com/office/drawing/2014/main" xmlns="" id="{030B13E6-F481-539F-1EB3-CB2F985A6C17}"/>
            </a:ext>
          </a:extLst>
        </cdr:cNvPr>
        <cdr:cNvGrpSpPr/>
      </cdr:nvGrpSpPr>
      <cdr:grpSpPr>
        <a:xfrm xmlns:a="http://schemas.openxmlformats.org/drawingml/2006/main">
          <a:off x="2641679" y="7691397"/>
          <a:ext cx="2900339" cy="12192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C741D658-524A-8E05-9448-9745A29330C6}"/>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xmlns=""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0.14247</cdr:x>
      <cdr:y>0.63333</cdr:y>
    </cdr:from>
    <cdr:to>
      <cdr:x>0.29889</cdr:x>
      <cdr:y>0.73373</cdr:y>
    </cdr:to>
    <cdr:grpSp>
      <cdr:nvGrpSpPr>
        <cdr:cNvPr id="4" name="グループ化 3">
          <a:extLst xmlns:a="http://schemas.openxmlformats.org/drawingml/2006/main">
            <a:ext uri="{FF2B5EF4-FFF2-40B4-BE49-F238E27FC236}">
              <a16:creationId xmlns:a16="http://schemas.microsoft.com/office/drawing/2014/main" xmlns="" id="{640322DC-9D5E-615F-8242-6B47129B8EA0}"/>
            </a:ext>
          </a:extLst>
        </cdr:cNvPr>
        <cdr:cNvGrpSpPr/>
      </cdr:nvGrpSpPr>
      <cdr:grpSpPr>
        <a:xfrm xmlns:a="http://schemas.openxmlformats.org/drawingml/2006/main">
          <a:off x="1320839" y="3860780"/>
          <a:ext cx="1450170" cy="61203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xmlns="" id="{A90563D0-1AEE-EE08-A65F-E89F277BAF8C}"/>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0.12021</cdr:x>
      <cdr:y>0.28958</cdr:y>
    </cdr:from>
    <cdr:to>
      <cdr:x>0.27663</cdr:x>
      <cdr:y>0.38998</cdr:y>
    </cdr:to>
    <cdr:grpSp>
      <cdr:nvGrpSpPr>
        <cdr:cNvPr id="4" name="グループ化 3">
          <a:extLst xmlns:a="http://schemas.openxmlformats.org/drawingml/2006/main">
            <a:ext uri="{FF2B5EF4-FFF2-40B4-BE49-F238E27FC236}">
              <a16:creationId xmlns:a16="http://schemas.microsoft.com/office/drawing/2014/main" xmlns="" id="{6A87AB67-33B4-B68F-76F7-C58DB53FE693}"/>
            </a:ext>
          </a:extLst>
        </cdr:cNvPr>
        <cdr:cNvGrpSpPr/>
      </cdr:nvGrpSpPr>
      <cdr:grpSpPr>
        <a:xfrm xmlns:a="http://schemas.openxmlformats.org/drawingml/2006/main">
          <a:off x="2228934" y="3516768"/>
          <a:ext cx="2900339" cy="12192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0.20068</cdr:x>
      <cdr:y>0.18542</cdr:y>
    </cdr:from>
    <cdr:to>
      <cdr:x>0.20239</cdr:x>
      <cdr:y>0.84948</cdr:y>
    </cdr:to>
    <cdr:cxnSp macro="">
      <cdr:nvCxnSpPr>
        <cdr:cNvPr id="7" name="直線コネクタ 6">
          <a:extLst xmlns:a="http://schemas.openxmlformats.org/drawingml/2006/main">
            <a:ext uri="{FF2B5EF4-FFF2-40B4-BE49-F238E27FC236}">
              <a16:creationId xmlns:a16="http://schemas.microsoft.com/office/drawing/2014/main" xmlns="" id="{00A6F371-6206-FB3A-2299-AFA89E82ECF8}"/>
            </a:ext>
          </a:extLst>
        </cdr:cNvPr>
        <cdr:cNvCxnSpPr/>
      </cdr:nvCxnSpPr>
      <cdr:spPr>
        <a:xfrm xmlns:a="http://schemas.openxmlformats.org/drawingml/2006/main">
          <a:off x="1860545" y="1130320"/>
          <a:ext cx="15853"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0.13154</cdr:x>
      <cdr:y>0.10197</cdr:y>
    </cdr:from>
    <cdr:to>
      <cdr:x>0.28796</cdr:x>
      <cdr:y>0.20236</cdr:y>
    </cdr:to>
    <cdr:grpSp>
      <cdr:nvGrpSpPr>
        <cdr:cNvPr id="4" name="グループ化 3">
          <a:extLst xmlns:a="http://schemas.openxmlformats.org/drawingml/2006/main">
            <a:ext uri="{FF2B5EF4-FFF2-40B4-BE49-F238E27FC236}">
              <a16:creationId xmlns:a16="http://schemas.microsoft.com/office/drawing/2014/main" xmlns="" id="{A27AF0EC-D42D-0E85-D293-FBE49CDB4F45}"/>
            </a:ext>
          </a:extLst>
        </cdr:cNvPr>
        <cdr:cNvGrpSpPr/>
      </cdr:nvGrpSpPr>
      <cdr:grpSpPr>
        <a:xfrm xmlns:a="http://schemas.openxmlformats.org/drawingml/2006/main">
          <a:off x="1220490" y="622752"/>
          <a:ext cx="1451339" cy="61310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0.20844</cdr:x>
      <cdr:y>0.15082</cdr:y>
    </cdr:from>
    <cdr:to>
      <cdr:x>0.20981</cdr:x>
      <cdr:y>0.85186</cdr:y>
    </cdr:to>
    <cdr:cxnSp macro="">
      <cdr:nvCxnSpPr>
        <cdr:cNvPr id="7" name="直線コネクタ 6">
          <a:extLst xmlns:a="http://schemas.openxmlformats.org/drawingml/2006/main">
            <a:ext uri="{FF2B5EF4-FFF2-40B4-BE49-F238E27FC236}">
              <a16:creationId xmlns:a16="http://schemas.microsoft.com/office/drawing/2014/main" xmlns="" id="{2E86A07F-354C-46FC-C35B-54F8F8AC6356}"/>
            </a:ext>
          </a:extLst>
        </cdr:cNvPr>
        <cdr:cNvCxnSpPr/>
      </cdr:nvCxnSpPr>
      <cdr:spPr>
        <a:xfrm xmlns:a="http://schemas.openxmlformats.org/drawingml/2006/main" flipH="1">
          <a:off x="3864856" y="1831659"/>
          <a:ext cx="25402" cy="851369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0.92158</cdr:x>
      <cdr:y>0.38594</cdr:y>
    </cdr:from>
    <cdr:to>
      <cdr:x>0.98759</cdr:x>
      <cdr:y>0.62905</cdr:y>
    </cdr:to>
    <cdr:grpSp>
      <cdr:nvGrpSpPr>
        <cdr:cNvPr id="8" name="グループ化 7">
          <a:extLst xmlns:a="http://schemas.openxmlformats.org/drawingml/2006/main">
            <a:ext uri="{FF2B5EF4-FFF2-40B4-BE49-F238E27FC236}">
              <a16:creationId xmlns:a16="http://schemas.microsoft.com/office/drawing/2014/main" xmlns="" id="{6B906D2A-4E83-04DA-DF38-15F9EAF97AA9}"/>
            </a:ext>
          </a:extLst>
        </cdr:cNvPr>
        <cdr:cNvGrpSpPr/>
      </cdr:nvGrpSpPr>
      <cdr:grpSpPr>
        <a:xfrm xmlns:a="http://schemas.openxmlformats.org/drawingml/2006/main">
          <a:off x="8550853" y="2357015"/>
          <a:ext cx="612472" cy="1484723"/>
          <a:chOff x="0" y="0"/>
          <a:chExt cx="611979" cy="1481998"/>
        </a:xfrm>
      </cdr:grpSpPr>
      <cdr:sp macro="" textlink="">
        <cdr:nvSpPr>
          <cdr:cNvPr id="9" name="上矢印 8"/>
          <cdr:cNvSpPr/>
        </cdr:nvSpPr>
        <cdr:spPr>
          <a:xfrm xmlns:a="http://schemas.openxmlformats.org/drawingml/2006/main">
            <a:off x="0" y="0"/>
            <a:ext cx="611979" cy="719998"/>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62000"/>
            <a:ext cx="611979"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0.11507</cdr:x>
      <cdr:y>0.50833</cdr:y>
    </cdr:from>
    <cdr:to>
      <cdr:x>0.91781</cdr:x>
      <cdr:y>0.51041</cdr:y>
    </cdr:to>
    <cdr:cxnSp macro="">
      <cdr:nvCxnSpPr>
        <cdr:cNvPr id="11" name="直線コネクタ 10">
          <a:extLst xmlns:a="http://schemas.openxmlformats.org/drawingml/2006/main">
            <a:ext uri="{FF2B5EF4-FFF2-40B4-BE49-F238E27FC236}">
              <a16:creationId xmlns:a16="http://schemas.microsoft.com/office/drawing/2014/main" xmlns="" id="{1F7F2247-B957-18E0-BC57-25AFE3924B14}"/>
            </a:ext>
          </a:extLst>
        </cdr:cNvPr>
        <cdr:cNvCxnSpPr/>
      </cdr:nvCxnSpPr>
      <cdr:spPr>
        <a:xfrm xmlns:a="http://schemas.openxmlformats.org/drawingml/2006/main">
          <a:off x="1066800" y="3098800"/>
          <a:ext cx="7442203" cy="1268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5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（世帯）</a:t>
          </a:r>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xmlns=""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xmlns=""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tabSelected="1" view="pageBreakPreview" zoomScale="85" zoomScaleNormal="60" zoomScaleSheetLayoutView="85" workbookViewId="0">
      <selection activeCell="A32" sqref="A32:K62"/>
    </sheetView>
  </sheetViews>
  <sheetFormatPr defaultColWidth="9" defaultRowHeight="17.25"/>
  <cols>
    <col min="1" max="1" width="1.625" style="1" customWidth="1"/>
    <col min="2" max="2" width="26.625" style="1" customWidth="1"/>
    <col min="3" max="4" width="15.625" style="1" customWidth="1"/>
    <col min="5" max="5" width="13.625" style="1" customWidth="1"/>
    <col min="6" max="6" width="15.625" style="1" customWidth="1"/>
    <col min="7" max="7" width="13.625" style="1" customWidth="1"/>
    <col min="8" max="8" width="15.625" style="1" customWidth="1"/>
    <col min="9" max="9" width="13.625" style="1" customWidth="1"/>
    <col min="10" max="10" width="12.625" style="1" customWidth="1"/>
    <col min="11" max="11" width="1.625" style="1" customWidth="1"/>
    <col min="12" max="16384" width="9" style="1"/>
  </cols>
  <sheetData>
    <row r="1" spans="1:11">
      <c r="A1" s="142" t="s">
        <v>334</v>
      </c>
      <c r="B1" s="142"/>
      <c r="C1" s="142"/>
      <c r="D1" s="143"/>
      <c r="E1" s="143"/>
      <c r="F1" s="143"/>
      <c r="G1" s="143"/>
      <c r="H1" s="143"/>
      <c r="I1" s="143"/>
      <c r="J1" s="143"/>
      <c r="K1" s="143"/>
    </row>
    <row r="2" spans="1:11">
      <c r="A2" s="143"/>
      <c r="B2" s="143"/>
      <c r="C2" s="143"/>
      <c r="D2" s="143"/>
      <c r="E2" s="143"/>
      <c r="F2" s="143"/>
      <c r="G2" s="143"/>
      <c r="H2" s="143"/>
      <c r="I2" s="143"/>
      <c r="J2" s="143"/>
      <c r="K2" s="143"/>
    </row>
    <row r="3" spans="1:11">
      <c r="A3" s="143"/>
      <c r="B3" s="143"/>
      <c r="C3" s="143"/>
      <c r="D3" s="143"/>
      <c r="E3" s="143"/>
      <c r="F3" s="143"/>
      <c r="G3" s="143"/>
      <c r="H3" s="143"/>
      <c r="I3" s="143"/>
      <c r="J3" s="143"/>
      <c r="K3" s="143"/>
    </row>
    <row r="4" spans="1:11">
      <c r="A4" s="143"/>
      <c r="B4" s="143"/>
      <c r="C4" s="143"/>
      <c r="D4" s="143"/>
      <c r="E4" s="143"/>
      <c r="F4" s="143"/>
      <c r="G4" s="143"/>
      <c r="H4" s="143"/>
      <c r="I4" s="143"/>
      <c r="J4" s="143"/>
      <c r="K4" s="143"/>
    </row>
    <row r="5" spans="1:11">
      <c r="A5" s="143"/>
      <c r="B5" s="143"/>
      <c r="C5" s="143"/>
      <c r="D5" s="143"/>
      <c r="E5" s="143"/>
      <c r="F5" s="143"/>
      <c r="G5" s="143"/>
      <c r="H5" s="143"/>
      <c r="I5" s="143"/>
      <c r="J5" s="143"/>
      <c r="K5" s="143"/>
    </row>
    <row r="6" spans="1:11">
      <c r="A6" s="143"/>
      <c r="B6" s="143"/>
      <c r="C6" s="143"/>
      <c r="D6" s="143"/>
      <c r="E6" s="143"/>
      <c r="F6" s="143"/>
      <c r="G6" s="143"/>
      <c r="H6" s="143"/>
      <c r="I6" s="143"/>
      <c r="J6" s="143"/>
      <c r="K6" s="143"/>
    </row>
    <row r="7" spans="1:11">
      <c r="A7" s="143"/>
      <c r="B7" s="143"/>
      <c r="C7" s="143"/>
      <c r="D7" s="143"/>
      <c r="E7" s="143"/>
      <c r="F7" s="143"/>
      <c r="G7" s="143"/>
      <c r="H7" s="143"/>
      <c r="I7" s="143"/>
      <c r="J7" s="143"/>
      <c r="K7" s="143"/>
    </row>
    <row r="8" spans="1:11">
      <c r="A8" s="143"/>
      <c r="B8" s="143"/>
      <c r="C8" s="143"/>
      <c r="D8" s="143"/>
      <c r="E8" s="143"/>
      <c r="F8" s="143"/>
      <c r="G8" s="143"/>
      <c r="H8" s="143"/>
      <c r="I8" s="143"/>
      <c r="J8" s="143"/>
      <c r="K8" s="143"/>
    </row>
    <row r="9" spans="1:11">
      <c r="A9" s="143"/>
      <c r="B9" s="143"/>
      <c r="C9" s="143"/>
      <c r="D9" s="143"/>
      <c r="E9" s="143"/>
      <c r="F9" s="143"/>
      <c r="G9" s="143"/>
      <c r="H9" s="143"/>
      <c r="I9" s="143"/>
      <c r="J9" s="143"/>
      <c r="K9" s="143"/>
    </row>
    <row r="10" spans="1:11">
      <c r="A10" s="143"/>
      <c r="B10" s="143"/>
      <c r="C10" s="143"/>
      <c r="D10" s="143"/>
      <c r="E10" s="143"/>
      <c r="F10" s="143"/>
      <c r="G10" s="143"/>
      <c r="H10" s="143"/>
      <c r="I10" s="143"/>
      <c r="J10" s="143"/>
      <c r="K10" s="143"/>
    </row>
    <row r="11" spans="1:11">
      <c r="A11" s="143"/>
      <c r="B11" s="143"/>
      <c r="C11" s="143"/>
      <c r="D11" s="143"/>
      <c r="E11" s="143"/>
      <c r="F11" s="143"/>
      <c r="G11" s="143"/>
      <c r="H11" s="143"/>
      <c r="I11" s="143"/>
      <c r="J11" s="143"/>
      <c r="K11" s="143"/>
    </row>
    <row r="12" spans="1:11">
      <c r="A12" s="143"/>
      <c r="B12" s="143"/>
      <c r="C12" s="143"/>
      <c r="D12" s="143"/>
      <c r="E12" s="143"/>
      <c r="F12" s="143"/>
      <c r="G12" s="143"/>
      <c r="H12" s="143"/>
      <c r="I12" s="143"/>
      <c r="J12" s="143"/>
      <c r="K12" s="143"/>
    </row>
    <row r="13" spans="1:11">
      <c r="A13" s="143"/>
      <c r="B13" s="143"/>
      <c r="C13" s="143"/>
      <c r="D13" s="143"/>
      <c r="E13" s="143"/>
      <c r="F13" s="143"/>
      <c r="G13" s="143"/>
      <c r="H13" s="143"/>
      <c r="I13" s="143"/>
      <c r="J13" s="143"/>
      <c r="K13" s="143"/>
    </row>
    <row r="14" spans="1:11">
      <c r="A14" s="143"/>
      <c r="B14" s="143"/>
      <c r="C14" s="143"/>
      <c r="D14" s="143"/>
      <c r="E14" s="143"/>
      <c r="F14" s="143"/>
      <c r="G14" s="143"/>
      <c r="H14" s="143"/>
      <c r="I14" s="143"/>
      <c r="J14" s="143"/>
      <c r="K14" s="143"/>
    </row>
    <row r="15" spans="1:11">
      <c r="A15" s="143"/>
      <c r="B15" s="143"/>
      <c r="C15" s="143"/>
      <c r="D15" s="143"/>
      <c r="E15" s="143"/>
      <c r="F15" s="143"/>
      <c r="G15" s="143"/>
      <c r="H15" s="143"/>
      <c r="I15" s="143"/>
      <c r="J15" s="143"/>
      <c r="K15" s="143"/>
    </row>
    <row r="16" spans="1:11">
      <c r="A16" s="143"/>
      <c r="B16" s="143"/>
      <c r="C16" s="143"/>
      <c r="D16" s="143"/>
      <c r="E16" s="143"/>
      <c r="F16" s="143"/>
      <c r="G16" s="143"/>
      <c r="H16" s="143"/>
      <c r="I16" s="143"/>
      <c r="J16" s="143"/>
      <c r="K16" s="143"/>
    </row>
    <row r="17" spans="1:11">
      <c r="A17" s="143"/>
      <c r="B17" s="143"/>
      <c r="C17" s="143"/>
      <c r="D17" s="143"/>
      <c r="E17" s="143"/>
      <c r="F17" s="143"/>
      <c r="G17" s="143"/>
      <c r="H17" s="143"/>
      <c r="I17" s="143"/>
      <c r="J17" s="143"/>
      <c r="K17" s="143"/>
    </row>
    <row r="18" spans="1:11">
      <c r="A18" s="143"/>
      <c r="B18" s="143"/>
      <c r="C18" s="143"/>
      <c r="D18" s="143"/>
      <c r="E18" s="143"/>
      <c r="F18" s="143"/>
      <c r="G18" s="143"/>
      <c r="H18" s="143"/>
      <c r="I18" s="143"/>
      <c r="J18" s="143"/>
      <c r="K18" s="143"/>
    </row>
    <row r="19" spans="1:11">
      <c r="A19" s="143"/>
      <c r="B19" s="143"/>
      <c r="C19" s="143"/>
      <c r="D19" s="143"/>
      <c r="E19" s="143"/>
      <c r="F19" s="143"/>
      <c r="G19" s="143"/>
      <c r="H19" s="143"/>
      <c r="I19" s="143"/>
      <c r="J19" s="143"/>
      <c r="K19" s="143"/>
    </row>
    <row r="20" spans="1:11">
      <c r="A20" s="143"/>
      <c r="B20" s="143"/>
      <c r="C20" s="143"/>
      <c r="D20" s="143"/>
      <c r="E20" s="143"/>
      <c r="F20" s="143"/>
      <c r="G20" s="143"/>
      <c r="H20" s="143"/>
      <c r="I20" s="143"/>
      <c r="J20" s="143"/>
      <c r="K20" s="143"/>
    </row>
    <row r="21" spans="1:11">
      <c r="A21" s="143"/>
      <c r="B21" s="143"/>
      <c r="C21" s="143"/>
      <c r="D21" s="143"/>
      <c r="E21" s="143"/>
      <c r="F21" s="143"/>
      <c r="G21" s="143"/>
      <c r="H21" s="143"/>
      <c r="I21" s="143"/>
      <c r="J21" s="143"/>
      <c r="K21" s="143"/>
    </row>
    <row r="22" spans="1:11">
      <c r="A22" s="143"/>
      <c r="B22" s="143"/>
      <c r="C22" s="143"/>
      <c r="D22" s="143"/>
      <c r="E22" s="143"/>
      <c r="F22" s="143"/>
      <c r="G22" s="143"/>
      <c r="H22" s="143"/>
      <c r="I22" s="143"/>
      <c r="J22" s="143"/>
      <c r="K22" s="143"/>
    </row>
    <row r="23" spans="1:11">
      <c r="A23" s="143"/>
      <c r="B23" s="143"/>
      <c r="C23" s="143"/>
      <c r="D23" s="143"/>
      <c r="E23" s="143"/>
      <c r="F23" s="143"/>
      <c r="G23" s="143"/>
      <c r="H23" s="143"/>
      <c r="I23" s="143"/>
      <c r="J23" s="143"/>
      <c r="K23" s="143"/>
    </row>
    <row r="24" spans="1:11">
      <c r="A24" s="143"/>
      <c r="B24" s="143"/>
      <c r="C24" s="143"/>
      <c r="D24" s="143"/>
      <c r="E24" s="143"/>
      <c r="F24" s="143"/>
      <c r="G24" s="143"/>
      <c r="H24" s="143"/>
      <c r="I24" s="143"/>
      <c r="J24" s="143"/>
      <c r="K24" s="143"/>
    </row>
    <row r="25" spans="1:11">
      <c r="A25" s="143"/>
      <c r="B25" s="143"/>
      <c r="C25" s="143"/>
      <c r="D25" s="143"/>
      <c r="E25" s="143"/>
      <c r="F25" s="143"/>
      <c r="G25" s="143"/>
      <c r="H25" s="143"/>
      <c r="I25" s="143"/>
      <c r="J25" s="143"/>
      <c r="K25" s="143"/>
    </row>
    <row r="26" spans="1:11">
      <c r="A26" s="143"/>
      <c r="B26" s="143"/>
      <c r="C26" s="143"/>
      <c r="D26" s="143"/>
      <c r="E26" s="143"/>
      <c r="F26" s="143"/>
      <c r="G26" s="143"/>
      <c r="H26" s="143"/>
      <c r="I26" s="143"/>
      <c r="J26" s="143"/>
      <c r="K26" s="143"/>
    </row>
    <row r="27" spans="1:11">
      <c r="A27" s="143"/>
      <c r="B27" s="143"/>
      <c r="C27" s="143"/>
      <c r="D27" s="143"/>
      <c r="E27" s="143"/>
      <c r="F27" s="143"/>
      <c r="G27" s="143"/>
      <c r="H27" s="143"/>
      <c r="I27" s="143"/>
      <c r="J27" s="143"/>
      <c r="K27" s="143"/>
    </row>
    <row r="28" spans="1:11">
      <c r="A28" s="143"/>
      <c r="B28" s="143"/>
      <c r="C28" s="143"/>
      <c r="D28" s="143"/>
      <c r="E28" s="143"/>
      <c r="F28" s="143"/>
      <c r="G28" s="143"/>
      <c r="H28" s="143"/>
      <c r="I28" s="143"/>
      <c r="J28" s="143"/>
      <c r="K28" s="143"/>
    </row>
    <row r="29" spans="1:11">
      <c r="A29" s="143"/>
      <c r="B29" s="143"/>
      <c r="C29" s="143"/>
      <c r="D29" s="143"/>
      <c r="E29" s="143"/>
      <c r="F29" s="143"/>
      <c r="G29" s="143"/>
      <c r="H29" s="143"/>
      <c r="I29" s="143"/>
      <c r="J29" s="143"/>
      <c r="K29" s="143"/>
    </row>
    <row r="30" spans="1:11">
      <c r="A30" s="143"/>
      <c r="B30" s="143"/>
      <c r="C30" s="143"/>
      <c r="D30" s="143"/>
      <c r="E30" s="143"/>
      <c r="F30" s="143"/>
      <c r="G30" s="143"/>
      <c r="H30" s="143"/>
      <c r="I30" s="143"/>
      <c r="J30" s="143"/>
      <c r="K30" s="143"/>
    </row>
    <row r="31" spans="1:11">
      <c r="A31" s="143"/>
      <c r="B31" s="143"/>
      <c r="C31" s="143"/>
      <c r="D31" s="143"/>
      <c r="E31" s="143"/>
      <c r="F31" s="143"/>
      <c r="G31" s="143"/>
      <c r="H31" s="143"/>
      <c r="I31" s="143"/>
      <c r="J31" s="143"/>
      <c r="K31" s="143"/>
    </row>
    <row r="32" spans="1:11">
      <c r="A32" s="144" t="s">
        <v>332</v>
      </c>
      <c r="B32" s="144"/>
      <c r="C32" s="144"/>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45"/>
      <c r="B49" s="145"/>
      <c r="C49" s="145"/>
      <c r="D49" s="145"/>
      <c r="E49" s="145"/>
      <c r="F49" s="145"/>
      <c r="G49" s="145"/>
      <c r="H49" s="145"/>
      <c r="I49" s="145"/>
      <c r="J49" s="145"/>
      <c r="K49" s="14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45"/>
      <c r="B56" s="145"/>
      <c r="C56" s="145"/>
      <c r="D56" s="145"/>
      <c r="E56" s="145"/>
      <c r="F56" s="145"/>
      <c r="G56" s="145"/>
      <c r="H56" s="145"/>
      <c r="I56" s="145"/>
      <c r="J56" s="145"/>
      <c r="K56" s="145"/>
    </row>
    <row r="57" spans="1:11">
      <c r="A57" s="145"/>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45"/>
      <c r="B59" s="145"/>
      <c r="C59" s="145"/>
      <c r="D59" s="145"/>
      <c r="E59" s="145"/>
      <c r="F59" s="145"/>
      <c r="G59" s="145"/>
      <c r="H59" s="145"/>
      <c r="I59" s="145"/>
      <c r="J59" s="145"/>
      <c r="K59" s="145"/>
    </row>
    <row r="60" spans="1:11">
      <c r="A60" s="145"/>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45"/>
      <c r="B62" s="145"/>
      <c r="C62" s="145"/>
      <c r="D62" s="145"/>
      <c r="E62" s="145"/>
      <c r="F62" s="145"/>
      <c r="G62" s="145"/>
      <c r="H62" s="145"/>
      <c r="I62" s="145"/>
      <c r="J62" s="145"/>
      <c r="K62" s="145"/>
    </row>
    <row r="63" spans="1:11">
      <c r="A63" s="144" t="s">
        <v>333</v>
      </c>
      <c r="B63" s="144"/>
      <c r="C63" s="144"/>
      <c r="D63" s="145"/>
      <c r="E63" s="145"/>
      <c r="F63" s="145"/>
      <c r="G63" s="145"/>
      <c r="H63" s="145"/>
      <c r="I63" s="145"/>
      <c r="J63" s="145"/>
      <c r="K63" s="145"/>
    </row>
    <row r="64" spans="1:11">
      <c r="A64" s="145"/>
      <c r="B64" s="145"/>
      <c r="C64" s="145"/>
      <c r="D64" s="145"/>
      <c r="E64" s="145"/>
      <c r="F64" s="145"/>
      <c r="G64" s="145"/>
      <c r="H64" s="145"/>
      <c r="I64" s="145"/>
      <c r="J64" s="145"/>
      <c r="K64" s="145"/>
    </row>
    <row r="65" spans="1:11">
      <c r="A65" s="145"/>
      <c r="B65" s="145"/>
      <c r="C65" s="145"/>
      <c r="D65" s="145"/>
      <c r="E65" s="145"/>
      <c r="F65" s="145"/>
      <c r="G65" s="145"/>
      <c r="H65" s="145"/>
      <c r="I65" s="145"/>
      <c r="J65" s="145"/>
      <c r="K65" s="145"/>
    </row>
    <row r="66" spans="1:11">
      <c r="A66" s="145"/>
      <c r="B66" s="145"/>
      <c r="C66" s="145"/>
      <c r="D66" s="145"/>
      <c r="E66" s="145"/>
      <c r="F66" s="145"/>
      <c r="G66" s="145"/>
      <c r="H66" s="145"/>
      <c r="I66" s="145"/>
      <c r="J66" s="145"/>
      <c r="K66" s="145"/>
    </row>
    <row r="67" spans="1:11">
      <c r="A67" s="145"/>
      <c r="B67" s="145"/>
      <c r="C67" s="145"/>
      <c r="D67" s="145"/>
      <c r="E67" s="145"/>
      <c r="F67" s="145"/>
      <c r="G67" s="145"/>
      <c r="H67" s="145"/>
      <c r="I67" s="145"/>
      <c r="J67" s="145"/>
      <c r="K67" s="145"/>
    </row>
    <row r="68" spans="1:11">
      <c r="A68" s="145"/>
      <c r="B68" s="145"/>
      <c r="C68" s="145"/>
      <c r="D68" s="145"/>
      <c r="E68" s="145"/>
      <c r="F68" s="145"/>
      <c r="G68" s="145"/>
      <c r="H68" s="145"/>
      <c r="I68" s="145"/>
      <c r="J68" s="145"/>
      <c r="K68" s="145"/>
    </row>
    <row r="69" spans="1:11">
      <c r="A69" s="145"/>
      <c r="B69" s="145"/>
      <c r="C69" s="145"/>
      <c r="D69" s="145"/>
      <c r="E69" s="145"/>
      <c r="F69" s="145"/>
      <c r="G69" s="145"/>
      <c r="H69" s="145"/>
      <c r="I69" s="145"/>
      <c r="J69" s="145"/>
      <c r="K69" s="145"/>
    </row>
    <row r="70" spans="1:11">
      <c r="A70" s="145"/>
      <c r="B70" s="145"/>
      <c r="C70" s="145"/>
      <c r="D70" s="145"/>
      <c r="E70" s="145"/>
      <c r="F70" s="145"/>
      <c r="G70" s="145"/>
      <c r="H70" s="145"/>
      <c r="I70" s="145"/>
      <c r="J70" s="145"/>
      <c r="K70" s="145"/>
    </row>
    <row r="71" spans="1:11">
      <c r="A71" s="145"/>
      <c r="B71" s="145"/>
      <c r="C71" s="145"/>
      <c r="D71" s="145"/>
      <c r="E71" s="145"/>
      <c r="F71" s="145"/>
      <c r="G71" s="145"/>
      <c r="H71" s="145"/>
      <c r="I71" s="145"/>
      <c r="J71" s="145"/>
      <c r="K71" s="145"/>
    </row>
    <row r="72" spans="1:11">
      <c r="A72" s="145"/>
      <c r="B72" s="145"/>
      <c r="C72" s="145"/>
      <c r="D72" s="145"/>
      <c r="E72" s="145"/>
      <c r="F72" s="145"/>
      <c r="G72" s="145"/>
      <c r="H72" s="145"/>
      <c r="I72" s="145"/>
      <c r="J72" s="145"/>
      <c r="K72" s="145"/>
    </row>
    <row r="73" spans="1:11">
      <c r="A73" s="145"/>
      <c r="B73" s="145"/>
      <c r="C73" s="145"/>
      <c r="D73" s="145"/>
      <c r="E73" s="145"/>
      <c r="F73" s="145"/>
      <c r="G73" s="145"/>
      <c r="H73" s="145"/>
      <c r="I73" s="145"/>
      <c r="J73" s="145"/>
      <c r="K73" s="145"/>
    </row>
    <row r="74" spans="1:11">
      <c r="A74" s="145"/>
      <c r="B74" s="145"/>
      <c r="C74" s="145"/>
      <c r="D74" s="145"/>
      <c r="E74" s="145"/>
      <c r="F74" s="145"/>
      <c r="G74" s="145"/>
      <c r="H74" s="145"/>
      <c r="I74" s="145"/>
      <c r="J74" s="145"/>
      <c r="K74" s="145"/>
    </row>
    <row r="75" spans="1:11">
      <c r="A75" s="145"/>
      <c r="B75" s="145"/>
      <c r="C75" s="145"/>
      <c r="D75" s="145"/>
      <c r="E75" s="145"/>
      <c r="F75" s="145"/>
      <c r="G75" s="145"/>
      <c r="H75" s="145"/>
      <c r="I75" s="145"/>
      <c r="J75" s="145"/>
      <c r="K75" s="145"/>
    </row>
    <row r="76" spans="1:11">
      <c r="A76" s="145"/>
      <c r="B76" s="145"/>
      <c r="C76" s="145"/>
      <c r="D76" s="145"/>
      <c r="E76" s="145"/>
      <c r="F76" s="145"/>
      <c r="G76" s="145"/>
      <c r="H76" s="145"/>
      <c r="I76" s="145"/>
      <c r="J76" s="145"/>
      <c r="K76" s="145"/>
    </row>
    <row r="77" spans="1:11">
      <c r="A77" s="145"/>
      <c r="B77" s="145"/>
      <c r="C77" s="145"/>
      <c r="D77" s="145"/>
      <c r="E77" s="145"/>
      <c r="F77" s="145"/>
      <c r="G77" s="145"/>
      <c r="H77" s="145"/>
      <c r="I77" s="145"/>
      <c r="J77" s="145"/>
      <c r="K77" s="145"/>
    </row>
    <row r="78" spans="1:11">
      <c r="A78" s="145"/>
      <c r="B78" s="145"/>
      <c r="C78" s="145"/>
      <c r="D78" s="145"/>
      <c r="E78" s="145"/>
      <c r="F78" s="145"/>
      <c r="G78" s="145"/>
      <c r="H78" s="145"/>
      <c r="I78" s="145"/>
      <c r="J78" s="145"/>
      <c r="K78" s="145"/>
    </row>
    <row r="79" spans="1:11">
      <c r="A79" s="145"/>
      <c r="B79" s="145"/>
      <c r="C79" s="145"/>
      <c r="D79" s="145"/>
      <c r="E79" s="145"/>
      <c r="F79" s="145"/>
      <c r="G79" s="145"/>
      <c r="H79" s="145"/>
      <c r="I79" s="145"/>
      <c r="J79" s="145"/>
      <c r="K79" s="145"/>
    </row>
    <row r="80" spans="1:11">
      <c r="A80" s="145"/>
      <c r="B80" s="145"/>
      <c r="C80" s="145"/>
      <c r="D80" s="145"/>
      <c r="E80" s="145"/>
      <c r="F80" s="145"/>
      <c r="G80" s="145"/>
      <c r="H80" s="145"/>
      <c r="I80" s="145"/>
      <c r="J80" s="145"/>
      <c r="K80" s="145"/>
    </row>
    <row r="81" spans="1:11">
      <c r="A81" s="145"/>
      <c r="B81" s="145"/>
      <c r="C81" s="145"/>
      <c r="D81" s="145"/>
      <c r="E81" s="145"/>
      <c r="F81" s="145"/>
      <c r="G81" s="145"/>
      <c r="H81" s="145"/>
      <c r="I81" s="145"/>
      <c r="J81" s="145"/>
      <c r="K81" s="145"/>
    </row>
    <row r="82" spans="1:11">
      <c r="A82" s="145"/>
      <c r="B82" s="145"/>
      <c r="C82" s="145"/>
      <c r="D82" s="145"/>
      <c r="E82" s="145"/>
      <c r="F82" s="145"/>
      <c r="G82" s="145"/>
      <c r="H82" s="145"/>
      <c r="I82" s="145"/>
      <c r="J82" s="145"/>
      <c r="K82" s="145"/>
    </row>
    <row r="83" spans="1:11">
      <c r="A83" s="145"/>
      <c r="B83" s="145"/>
      <c r="C83" s="145"/>
      <c r="D83" s="145"/>
      <c r="E83" s="145"/>
      <c r="F83" s="145"/>
      <c r="G83" s="145"/>
      <c r="H83" s="145"/>
      <c r="I83" s="145"/>
      <c r="J83" s="145"/>
      <c r="K83" s="145"/>
    </row>
    <row r="84" spans="1:11">
      <c r="A84" s="145"/>
      <c r="B84" s="145"/>
      <c r="C84" s="145"/>
      <c r="D84" s="145"/>
      <c r="E84" s="145"/>
      <c r="F84" s="145"/>
      <c r="G84" s="145"/>
      <c r="H84" s="145"/>
      <c r="I84" s="145"/>
      <c r="J84" s="145"/>
      <c r="K84" s="145"/>
    </row>
    <row r="85" spans="1:11">
      <c r="A85" s="145"/>
      <c r="B85" s="145"/>
      <c r="C85" s="145"/>
      <c r="D85" s="145"/>
      <c r="E85" s="145"/>
      <c r="F85" s="145"/>
      <c r="G85" s="145"/>
      <c r="H85" s="145"/>
      <c r="I85" s="145"/>
      <c r="J85" s="145"/>
      <c r="K85" s="145"/>
    </row>
    <row r="86" spans="1:11">
      <c r="A86" s="145"/>
      <c r="B86" s="145"/>
      <c r="C86" s="145"/>
      <c r="D86" s="145"/>
      <c r="E86" s="145"/>
      <c r="F86" s="145"/>
      <c r="G86" s="145"/>
      <c r="H86" s="145"/>
      <c r="I86" s="145"/>
      <c r="J86" s="145"/>
      <c r="K86" s="145"/>
    </row>
    <row r="87" spans="1:11">
      <c r="A87" s="145"/>
      <c r="B87" s="145"/>
      <c r="C87" s="145"/>
      <c r="D87" s="145"/>
      <c r="E87" s="145"/>
      <c r="F87" s="145"/>
      <c r="G87" s="145"/>
      <c r="H87" s="145"/>
      <c r="I87" s="145"/>
      <c r="J87" s="145"/>
      <c r="K87" s="145"/>
    </row>
    <row r="88" spans="1:11">
      <c r="A88" s="145"/>
      <c r="B88" s="145"/>
      <c r="C88" s="145"/>
      <c r="D88" s="145"/>
      <c r="E88" s="145"/>
      <c r="F88" s="145"/>
      <c r="G88" s="145"/>
      <c r="H88" s="145"/>
      <c r="I88" s="145"/>
      <c r="J88" s="145"/>
      <c r="K88" s="145"/>
    </row>
    <row r="89" spans="1:11">
      <c r="A89" s="145"/>
      <c r="B89" s="145"/>
      <c r="C89" s="145"/>
      <c r="D89" s="145"/>
      <c r="E89" s="145"/>
      <c r="F89" s="145"/>
      <c r="G89" s="145"/>
      <c r="H89" s="145"/>
      <c r="I89" s="145"/>
      <c r="J89" s="145"/>
      <c r="K89" s="145"/>
    </row>
    <row r="90" spans="1:11">
      <c r="A90" s="145"/>
      <c r="B90" s="145"/>
      <c r="C90" s="145"/>
      <c r="D90" s="145"/>
      <c r="E90" s="145"/>
      <c r="F90" s="145"/>
      <c r="G90" s="145"/>
      <c r="H90" s="145"/>
      <c r="I90" s="145"/>
      <c r="J90" s="145"/>
      <c r="K90" s="145"/>
    </row>
    <row r="91" spans="1:11">
      <c r="A91" s="145"/>
      <c r="B91" s="145"/>
      <c r="C91" s="145"/>
      <c r="D91" s="145"/>
      <c r="E91" s="145"/>
      <c r="F91" s="145"/>
      <c r="G91" s="145"/>
      <c r="H91" s="145"/>
      <c r="I91" s="145"/>
      <c r="J91" s="145"/>
      <c r="K91" s="145"/>
    </row>
    <row r="92" spans="1:11">
      <c r="A92" s="145"/>
      <c r="B92" s="145"/>
      <c r="C92" s="145"/>
      <c r="D92" s="145"/>
      <c r="E92" s="145"/>
      <c r="F92" s="145"/>
      <c r="G92" s="145"/>
      <c r="H92" s="145"/>
      <c r="I92" s="145"/>
      <c r="J92" s="145"/>
      <c r="K92" s="145"/>
    </row>
    <row r="93" spans="1:11">
      <c r="A93" s="145"/>
      <c r="B93" s="145"/>
      <c r="C93" s="145"/>
      <c r="D93" s="145"/>
      <c r="E93" s="145"/>
      <c r="F93" s="145"/>
      <c r="G93" s="145"/>
      <c r="H93" s="145"/>
      <c r="I93" s="145"/>
      <c r="J93" s="145"/>
      <c r="K93" s="145"/>
    </row>
    <row r="94" spans="1:11">
      <c r="A94" s="144" t="s">
        <v>259</v>
      </c>
      <c r="B94" s="144"/>
      <c r="C94" s="144"/>
      <c r="D94" s="145"/>
      <c r="E94" s="145"/>
      <c r="F94" s="145"/>
      <c r="G94" s="145"/>
      <c r="H94" s="145"/>
      <c r="I94" s="145"/>
      <c r="J94" s="145"/>
      <c r="K94" s="145"/>
    </row>
    <row r="95" spans="1:11">
      <c r="A95" s="145"/>
      <c r="B95" s="145"/>
      <c r="C95" s="145"/>
      <c r="D95" s="145"/>
      <c r="E95" s="145"/>
      <c r="F95" s="145"/>
      <c r="G95" s="145"/>
      <c r="H95" s="145"/>
      <c r="I95" s="145"/>
      <c r="J95" s="145"/>
      <c r="K95" s="145"/>
    </row>
    <row r="96" spans="1:11">
      <c r="A96" s="145"/>
      <c r="B96" s="145"/>
      <c r="C96" s="145"/>
      <c r="D96" s="145"/>
      <c r="E96" s="145"/>
      <c r="F96" s="145"/>
      <c r="G96" s="145"/>
      <c r="H96" s="145"/>
      <c r="I96" s="145"/>
      <c r="J96" s="145"/>
      <c r="K96" s="145"/>
    </row>
    <row r="97" spans="1:11">
      <c r="A97" s="145"/>
      <c r="B97" s="145"/>
      <c r="C97" s="145"/>
      <c r="D97" s="145"/>
      <c r="E97" s="145"/>
      <c r="F97" s="145"/>
      <c r="G97" s="145"/>
      <c r="H97" s="145"/>
      <c r="I97" s="145"/>
      <c r="J97" s="145"/>
      <c r="K97" s="145"/>
    </row>
    <row r="98" spans="1:11">
      <c r="A98" s="145"/>
      <c r="B98" s="145"/>
      <c r="C98" s="145"/>
      <c r="D98" s="145"/>
      <c r="E98" s="145"/>
      <c r="F98" s="145"/>
      <c r="G98" s="145"/>
      <c r="H98" s="145"/>
      <c r="I98" s="145"/>
      <c r="J98" s="145"/>
      <c r="K98" s="145"/>
    </row>
    <row r="99" spans="1:11">
      <c r="A99" s="145"/>
      <c r="B99" s="145"/>
      <c r="C99" s="145"/>
      <c r="D99" s="145"/>
      <c r="E99" s="145"/>
      <c r="F99" s="145"/>
      <c r="G99" s="145"/>
      <c r="H99" s="145"/>
      <c r="I99" s="145"/>
      <c r="J99" s="145"/>
      <c r="K99" s="145"/>
    </row>
    <row r="100" spans="1:11">
      <c r="A100" s="145"/>
      <c r="B100" s="145"/>
      <c r="C100" s="145"/>
      <c r="D100" s="145"/>
      <c r="E100" s="145"/>
      <c r="F100" s="145"/>
      <c r="G100" s="145"/>
      <c r="H100" s="145"/>
      <c r="I100" s="145"/>
      <c r="J100" s="145"/>
      <c r="K100" s="145"/>
    </row>
    <row r="101" spans="1:11">
      <c r="A101" s="145"/>
      <c r="B101" s="145"/>
      <c r="C101" s="145"/>
      <c r="D101" s="145"/>
      <c r="E101" s="145"/>
      <c r="F101" s="145"/>
      <c r="G101" s="145"/>
      <c r="H101" s="145"/>
      <c r="I101" s="145"/>
      <c r="J101" s="145"/>
      <c r="K101" s="145"/>
    </row>
    <row r="102" spans="1:11">
      <c r="A102" s="145"/>
      <c r="B102" s="145"/>
      <c r="C102" s="145"/>
      <c r="D102" s="145"/>
      <c r="E102" s="145"/>
      <c r="F102" s="145"/>
      <c r="G102" s="145"/>
      <c r="H102" s="145"/>
      <c r="I102" s="145"/>
      <c r="J102" s="145"/>
      <c r="K102" s="145"/>
    </row>
    <row r="103" spans="1:11">
      <c r="A103" s="145"/>
      <c r="B103" s="145"/>
      <c r="C103" s="145"/>
      <c r="D103" s="145"/>
      <c r="E103" s="145"/>
      <c r="F103" s="145"/>
      <c r="G103" s="145"/>
      <c r="H103" s="145"/>
      <c r="I103" s="145"/>
      <c r="J103" s="145"/>
      <c r="K103" s="145"/>
    </row>
    <row r="104" spans="1:11">
      <c r="A104" s="145"/>
      <c r="B104" s="145"/>
      <c r="C104" s="145"/>
      <c r="D104" s="145"/>
      <c r="E104" s="145"/>
      <c r="F104" s="145"/>
      <c r="G104" s="145"/>
      <c r="H104" s="145"/>
      <c r="I104" s="145"/>
      <c r="J104" s="145"/>
      <c r="K104" s="145"/>
    </row>
    <row r="105" spans="1:11">
      <c r="A105" s="145"/>
      <c r="B105" s="145"/>
      <c r="C105" s="145"/>
      <c r="D105" s="145"/>
      <c r="E105" s="145"/>
      <c r="F105" s="145"/>
      <c r="G105" s="145"/>
      <c r="H105" s="145"/>
      <c r="I105" s="145"/>
      <c r="J105" s="145"/>
      <c r="K105" s="145"/>
    </row>
    <row r="106" spans="1:11">
      <c r="A106" s="145"/>
      <c r="B106" s="145"/>
      <c r="C106" s="145"/>
      <c r="D106" s="145"/>
      <c r="E106" s="145"/>
      <c r="F106" s="145"/>
      <c r="G106" s="145"/>
      <c r="H106" s="145"/>
      <c r="I106" s="145"/>
      <c r="J106" s="145"/>
      <c r="K106" s="145"/>
    </row>
    <row r="107" spans="1:11">
      <c r="A107" s="145"/>
      <c r="B107" s="145"/>
      <c r="C107" s="145"/>
      <c r="D107" s="145"/>
      <c r="E107" s="145"/>
      <c r="F107" s="145"/>
      <c r="G107" s="145"/>
      <c r="H107" s="145"/>
      <c r="I107" s="145"/>
      <c r="J107" s="145"/>
      <c r="K107" s="145"/>
    </row>
    <row r="108" spans="1:11">
      <c r="A108" s="145"/>
      <c r="B108" s="145"/>
      <c r="C108" s="145"/>
      <c r="D108" s="145"/>
      <c r="E108" s="145"/>
      <c r="F108" s="145"/>
      <c r="G108" s="145"/>
      <c r="H108" s="145"/>
      <c r="I108" s="145"/>
      <c r="J108" s="145"/>
      <c r="K108" s="145"/>
    </row>
    <row r="109" spans="1:11">
      <c r="A109" s="145"/>
      <c r="B109" s="145"/>
      <c r="C109" s="145"/>
      <c r="D109" s="145"/>
      <c r="E109" s="145"/>
      <c r="F109" s="145"/>
      <c r="G109" s="145"/>
      <c r="H109" s="145"/>
      <c r="I109" s="145"/>
      <c r="J109" s="145"/>
      <c r="K109" s="145"/>
    </row>
    <row r="110" spans="1:11">
      <c r="A110" s="145"/>
      <c r="B110" s="145"/>
      <c r="C110" s="145"/>
      <c r="D110" s="145"/>
      <c r="E110" s="145"/>
      <c r="F110" s="145"/>
      <c r="G110" s="145"/>
      <c r="H110" s="145"/>
      <c r="I110" s="145"/>
      <c r="J110" s="145"/>
      <c r="K110" s="145"/>
    </row>
    <row r="111" spans="1:11">
      <c r="A111" s="145"/>
      <c r="B111" s="145"/>
      <c r="C111" s="145"/>
      <c r="D111" s="145"/>
      <c r="E111" s="145"/>
      <c r="F111" s="145"/>
      <c r="G111" s="145"/>
      <c r="H111" s="145"/>
      <c r="I111" s="145"/>
      <c r="J111" s="145"/>
      <c r="K111" s="145"/>
    </row>
    <row r="112" spans="1:11">
      <c r="A112" s="145"/>
      <c r="B112" s="145"/>
      <c r="C112" s="145"/>
      <c r="D112" s="145"/>
      <c r="E112" s="145"/>
      <c r="F112" s="145"/>
      <c r="G112" s="145"/>
      <c r="H112" s="145"/>
      <c r="I112" s="145"/>
      <c r="J112" s="145"/>
      <c r="K112" s="145"/>
    </row>
    <row r="113" spans="1:11">
      <c r="A113" s="145"/>
      <c r="B113" s="145"/>
      <c r="C113" s="145"/>
      <c r="D113" s="145"/>
      <c r="E113" s="145"/>
      <c r="F113" s="145"/>
      <c r="G113" s="145"/>
      <c r="H113" s="145"/>
      <c r="I113" s="145"/>
      <c r="J113" s="145"/>
      <c r="K113" s="145"/>
    </row>
    <row r="114" spans="1:11">
      <c r="A114" s="145"/>
      <c r="B114" s="145"/>
      <c r="C114" s="145"/>
      <c r="D114" s="145"/>
      <c r="E114" s="145"/>
      <c r="F114" s="145"/>
      <c r="G114" s="145"/>
      <c r="H114" s="145"/>
      <c r="I114" s="145"/>
      <c r="J114" s="145"/>
      <c r="K114" s="145"/>
    </row>
    <row r="115" spans="1:11">
      <c r="A115" s="145"/>
      <c r="B115" s="145"/>
      <c r="C115" s="145"/>
      <c r="D115" s="145"/>
      <c r="E115" s="145"/>
      <c r="F115" s="145"/>
      <c r="G115" s="145"/>
      <c r="H115" s="145"/>
      <c r="I115" s="145"/>
      <c r="J115" s="145"/>
      <c r="K115" s="145"/>
    </row>
    <row r="116" spans="1:11">
      <c r="A116" s="145"/>
      <c r="B116" s="145"/>
      <c r="C116" s="145"/>
      <c r="D116" s="145"/>
      <c r="E116" s="145"/>
      <c r="F116" s="145"/>
      <c r="G116" s="145"/>
      <c r="H116" s="145"/>
      <c r="I116" s="145"/>
      <c r="J116" s="145"/>
      <c r="K116" s="145"/>
    </row>
    <row r="117" spans="1:11">
      <c r="A117" s="145"/>
      <c r="B117" s="145"/>
      <c r="C117" s="145"/>
      <c r="D117" s="145"/>
      <c r="E117" s="145"/>
      <c r="F117" s="145"/>
      <c r="G117" s="145"/>
      <c r="H117" s="145"/>
      <c r="I117" s="145"/>
      <c r="J117" s="145"/>
      <c r="K117" s="145"/>
    </row>
    <row r="118" spans="1:11">
      <c r="A118" s="145"/>
      <c r="B118" s="145"/>
      <c r="C118" s="145"/>
      <c r="D118" s="145"/>
      <c r="E118" s="145"/>
      <c r="F118" s="145"/>
      <c r="G118" s="145"/>
      <c r="H118" s="145"/>
      <c r="I118" s="145"/>
      <c r="J118" s="145"/>
      <c r="K118" s="145"/>
    </row>
    <row r="119" spans="1:11">
      <c r="A119" s="145"/>
      <c r="B119" s="145"/>
      <c r="C119" s="145"/>
      <c r="D119" s="145"/>
      <c r="E119" s="145"/>
      <c r="F119" s="145"/>
      <c r="G119" s="145"/>
      <c r="H119" s="145"/>
      <c r="I119" s="145"/>
      <c r="J119" s="145"/>
      <c r="K119" s="145"/>
    </row>
    <row r="120" spans="1:11">
      <c r="A120" s="145"/>
      <c r="B120" s="145"/>
      <c r="C120" s="145"/>
      <c r="D120" s="145"/>
      <c r="E120" s="145"/>
      <c r="F120" s="145"/>
      <c r="G120" s="145"/>
      <c r="H120" s="145"/>
      <c r="I120" s="145"/>
      <c r="J120" s="145"/>
      <c r="K120" s="145"/>
    </row>
    <row r="121" spans="1:11">
      <c r="A121" s="145"/>
      <c r="B121" s="145"/>
      <c r="C121" s="145"/>
      <c r="D121" s="145"/>
      <c r="E121" s="145"/>
      <c r="F121" s="145"/>
      <c r="G121" s="145"/>
      <c r="H121" s="145"/>
      <c r="I121" s="145"/>
      <c r="J121" s="145"/>
      <c r="K121" s="145"/>
    </row>
    <row r="122" spans="1:11">
      <c r="A122" s="145"/>
      <c r="B122" s="145"/>
      <c r="C122" s="145"/>
      <c r="D122" s="145"/>
      <c r="E122" s="145"/>
      <c r="F122" s="145"/>
      <c r="G122" s="145"/>
      <c r="H122" s="145"/>
      <c r="I122" s="145"/>
      <c r="J122" s="145"/>
      <c r="K122" s="145"/>
    </row>
    <row r="123" spans="1:11">
      <c r="A123" s="145"/>
      <c r="B123" s="145"/>
      <c r="C123" s="145"/>
      <c r="D123" s="145"/>
      <c r="E123" s="145"/>
      <c r="F123" s="145"/>
      <c r="G123" s="145"/>
      <c r="H123" s="145"/>
      <c r="I123" s="145"/>
      <c r="J123" s="145"/>
      <c r="K123" s="145"/>
    </row>
    <row r="124" spans="1:11">
      <c r="A124" s="145"/>
      <c r="B124" s="145"/>
      <c r="C124" s="145"/>
      <c r="D124" s="145"/>
      <c r="E124" s="145"/>
      <c r="F124" s="145"/>
      <c r="G124" s="145"/>
      <c r="H124" s="145"/>
      <c r="I124" s="145"/>
      <c r="J124" s="145"/>
      <c r="K124" s="145"/>
    </row>
  </sheetData>
  <mergeCells count="4">
    <mergeCell ref="A1:K31"/>
    <mergeCell ref="A32:K62"/>
    <mergeCell ref="A63:K93"/>
    <mergeCell ref="A94:K124"/>
  </mergeCells>
  <phoneticPr fontId="6"/>
  <pageMargins left="3.937007874015748E-2" right="3.937007874015748E-2" top="0.55118110236220474" bottom="0.55118110236220474" header="0.31496062992125984" footer="0.31496062992125984"/>
  <pageSetup paperSize="9" orientation="landscape" r:id="rId1"/>
  <headerFooter>
    <oddFooter>&amp;C&amp;P</oddFooter>
  </headerFooter>
  <rowBreaks count="3" manualBreakCount="3">
    <brk id="31" max="16383" man="1"/>
    <brk id="62" max="10" man="1"/>
    <brk id="93"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総括表!$A$148</f>
        <v>：出生数(0歳人口)_区全域</v>
      </c>
      <c r="K1" s="87" t="s">
        <v>30</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IF(総括表!C151="","",総括表!C151)</f>
        <v>5665</v>
      </c>
      <c r="G3" s="103">
        <f>IF(総括表!D151="","",総括表!D151)</f>
        <v>5734</v>
      </c>
      <c r="H3" s="103">
        <f>IF(総括表!E151="","",総括表!E151)</f>
        <v>5255</v>
      </c>
      <c r="I3" s="103">
        <f>IF(総括表!F151="","",総括表!F151)</f>
        <v>5344</v>
      </c>
      <c r="J3" s="103">
        <f>IF(総括表!G151="","",総括表!G151)</f>
        <v>5009</v>
      </c>
      <c r="K3" s="103">
        <f>IF(総括表!H151="","",総括表!H151)</f>
        <v>4782</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IF(総括表!I151="","",総括表!I151)</f>
        <v>4496</v>
      </c>
      <c r="C6" s="106">
        <f>IF(総括表!J151="","",総括表!J151)</f>
        <v>5195.9055534151239</v>
      </c>
      <c r="D6" s="106">
        <f>IF(総括表!K151="","",総括表!K151)</f>
        <v>5190.0313065029295</v>
      </c>
      <c r="E6" s="106">
        <f>IF(総括表!L151="","",総括表!L151)</f>
        <v>5187.7054304732192</v>
      </c>
      <c r="F6" s="106">
        <f>IF(総括表!M151="","",総括表!M151)</f>
        <v>5192.8225448242256</v>
      </c>
      <c r="G6" s="106">
        <f>IF(総括表!N151="","",総括表!N151)</f>
        <v>5197.1797345695668</v>
      </c>
      <c r="H6" s="106">
        <f>IF(総括表!O151="","",総括表!O151)</f>
        <v>5208.2478268323357</v>
      </c>
      <c r="I6" s="106">
        <f>IF(総括表!P151="","",総括表!P151)</f>
        <v>5224.5597889871979</v>
      </c>
      <c r="J6" s="106">
        <f>IF(総括表!Q151="","",総括表!Q151)</f>
        <v>5235.047408215185</v>
      </c>
      <c r="K6" s="106">
        <f>IF(総括表!R151="","",総括表!R151)</f>
        <v>5243.328009603496</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IF(総括表!S151="","",総括表!S151)</f>
        <v>5255.8119228828691</v>
      </c>
      <c r="C9" s="106">
        <f>IF(総括表!T151="","",総括表!T151)</f>
        <v>5258.5939470199828</v>
      </c>
      <c r="D9" s="106">
        <f>IF(総括表!U151="","",総括表!U151)</f>
        <v>5266.0931947113895</v>
      </c>
      <c r="E9" s="106">
        <f>IF(総括表!V151="","",総括表!V151)</f>
        <v>5273.6141691143757</v>
      </c>
      <c r="F9" s="106">
        <f>IF(総括表!W151="","",総括表!W151)</f>
        <v>5285.9254217680063</v>
      </c>
      <c r="G9" s="106">
        <f>IF(総括表!X151="","",総括表!X151)</f>
        <v>5288.7184485472681</v>
      </c>
      <c r="H9" s="106">
        <f>IF(総括表!Y151="","",総括表!Y151)</f>
        <v>5307.9285092920263</v>
      </c>
      <c r="I9" s="106">
        <f>IF(総括表!Z151="","",総括表!Z151)</f>
        <v>5321.6660585784539</v>
      </c>
      <c r="J9" s="106">
        <f>IF(総括表!AA151="","",総括表!AA151)</f>
        <v>5327.6750853179019</v>
      </c>
      <c r="K9" s="106">
        <f>IF(総括表!AB151="","",総括表!AB151)</f>
        <v>5327.0469537989666</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IF(総括表!AC151="","",総括表!AC151)</f>
        <v>5321.9306570362378</v>
      </c>
      <c r="C12" s="106">
        <f>IF(総括表!AD151="","",総括表!AD151)</f>
        <v>5299.8662281154802</v>
      </c>
      <c r="D12" s="106">
        <f>IF(総括表!AE151="","",総括表!AE151)</f>
        <v>5281.8842758228702</v>
      </c>
      <c r="E12" s="106">
        <f>IF(総括表!AF151="","",総括表!AF151)</f>
        <v>5246.6615700519669</v>
      </c>
      <c r="F12" s="106">
        <f>IF(総括表!AG151="","",総括表!AG151)</f>
        <v>5219.9308828892681</v>
      </c>
      <c r="G12" s="106">
        <f>IF(総括表!AH151="","",総括表!AH151)</f>
        <v>5199.2576754154088</v>
      </c>
      <c r="H12" s="106">
        <f>IF(総括表!AI151="","",総括表!AI151)</f>
        <v>5185.7448047295102</v>
      </c>
      <c r="I12" s="106">
        <f>IF(総括表!AJ151="","",総括表!AJ151)</f>
        <v>5166.1144652751154</v>
      </c>
      <c r="J12" s="106">
        <f>IF(総括表!AK151="","",総括表!AK151)</f>
        <v>5153.2004444611302</v>
      </c>
      <c r="K12" s="106">
        <f>IF(総括表!AL151="","",総括表!AL151)</f>
        <v>5143.0646272237736</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IF(総括表!AM151="","",総括表!AM151)</f>
        <v>5132.166733303683</v>
      </c>
      <c r="C15" s="106">
        <f>IF(総括表!AN151="","",総括表!AN151)</f>
        <v>5121.9120357267366</v>
      </c>
      <c r="D15" s="106">
        <f>IF(総括表!AO151="","",総括表!AO151)</f>
        <v>5111.8456923137483</v>
      </c>
      <c r="E15" s="106">
        <f>IF(総括表!AP151="","",総括表!AP151)</f>
        <v>5096.7648916556163</v>
      </c>
      <c r="F15" s="106">
        <f>IF(総括表!AQ151="","",総括表!AQ151)</f>
        <v>5085.1246709791703</v>
      </c>
      <c r="G15" s="106">
        <f>IF(総括表!AR151="","",総括表!AR151)</f>
        <v>5068.0970960363347</v>
      </c>
      <c r="H15" s="106">
        <f>IF(総括表!AS151="","",総括表!AS151)</f>
        <v>5053.6766592587373</v>
      </c>
      <c r="I15" s="106">
        <f>IF(総括表!AT151="","",総括表!AT151)</f>
        <v>5042.4429103515367</v>
      </c>
      <c r="J15" s="106">
        <f>IF(総括表!AU151="","",総括表!AU151)</f>
        <v>5028.4846550739812</v>
      </c>
      <c r="K15" s="106">
        <f>IF(総括表!AV151="","",総括表!AV151)</f>
        <v>5017.1060499939458</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IF(総括表!AW151="","",総括表!AW151)</f>
        <v>4998.2107396700221</v>
      </c>
      <c r="C18" s="106">
        <f>IF(総括表!AX151="","",総括表!AX151)</f>
        <v>4978.5064110956337</v>
      </c>
      <c r="D18" s="106">
        <f>IF(総括表!AY151="","",総括表!AY151)</f>
        <v>4957.3841166939128</v>
      </c>
      <c r="E18" s="106">
        <f>IF(総括表!AZ151="","",総括表!AZ151)</f>
        <v>4949.8855392039113</v>
      </c>
      <c r="F18" s="106">
        <f>IF(総括表!BA151="","",総括表!BA151)</f>
        <v>4943.8370587083682</v>
      </c>
      <c r="G18" s="106">
        <f>IF(総括表!BB151="","",総括表!BB151)</f>
        <v>4936.7469295004012</v>
      </c>
      <c r="H18" s="106">
        <f>IF(総括表!BC151="","",総括表!BC151)</f>
        <v>4942.5199084251399</v>
      </c>
      <c r="I18" s="106" t="str">
        <f>IF(総括表!BD151="","",総括表!BD151)</f>
        <v>　</v>
      </c>
      <c r="J18" s="106" t="str">
        <f>IF(総括表!BE151="","",総括表!BE151)</f>
        <v>　</v>
      </c>
      <c r="K18" s="106" t="str">
        <f>IF(総括表!BF151="","",総括表!BF151)</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11" s="86" customFormat="1" ht="20.100000000000001" customHeight="1">
      <c r="A1" s="85" t="str">
        <f>'総括表(地区)'!$A$148</f>
        <v>：出生数(0歳人口)_地区別(基本推計)</v>
      </c>
      <c r="K1" s="87" t="s">
        <v>30</v>
      </c>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95">
        <f>'総括表(地区)'!C148</f>
        <v>2073.9311630416732</v>
      </c>
      <c r="G3" s="95">
        <f>'総括表(地区)'!D148</f>
        <v>2051.0953874612119</v>
      </c>
      <c r="H3" s="95">
        <f>'総括表(地区)'!E148</f>
        <v>1899.2987931967984</v>
      </c>
      <c r="I3" s="95">
        <f>'総括表(地区)'!F148</f>
        <v>1928.1995325936571</v>
      </c>
      <c r="J3" s="95">
        <f>'総括表(地区)'!G148</f>
        <v>1798.0488468251328</v>
      </c>
      <c r="K3" s="95">
        <f>'総括表(地区)'!H148</f>
        <v>1792.8167823624526</v>
      </c>
    </row>
    <row r="4" spans="1:11" s="89" customFormat="1" ht="15" customHeight="1">
      <c r="A4" s="88"/>
      <c r="D4" s="150" t="str">
        <f>"調布地区"</f>
        <v>調布地区</v>
      </c>
      <c r="E4" s="151"/>
      <c r="F4" s="97">
        <f>'総括表(地区)'!C149</f>
        <v>1462.8254282039143</v>
      </c>
      <c r="G4" s="97">
        <f>'総括表(地区)'!D149</f>
        <v>1462.6025405411203</v>
      </c>
      <c r="H4" s="97">
        <f>'総括表(地区)'!E149</f>
        <v>1351.0561018691828</v>
      </c>
      <c r="I4" s="97">
        <f>'総括表(地区)'!F149</f>
        <v>1389.0448627592818</v>
      </c>
      <c r="J4" s="97">
        <f>'総括表(地区)'!G149</f>
        <v>1280.5387584403311</v>
      </c>
      <c r="K4" s="97">
        <f>'総括表(地区)'!H149</f>
        <v>1214.623758186739</v>
      </c>
    </row>
    <row r="5" spans="1:11" s="89" customFormat="1" ht="15" customHeight="1">
      <c r="A5" s="88"/>
      <c r="D5" s="152" t="str">
        <f>"蒲田地区"</f>
        <v>蒲田地区</v>
      </c>
      <c r="E5" s="153"/>
      <c r="F5" s="99">
        <f>'総括表(地区)'!C150</f>
        <v>2128.243408754412</v>
      </c>
      <c r="G5" s="99">
        <f>'総括表(地区)'!D150</f>
        <v>2220.3020719976676</v>
      </c>
      <c r="H5" s="99">
        <f>'総括表(地区)'!E150</f>
        <v>2004.6451049340185</v>
      </c>
      <c r="I5" s="99">
        <f>'総括表(地区)'!F150</f>
        <v>2026.7556046470611</v>
      </c>
      <c r="J5" s="99">
        <f>'総括表(地区)'!G150</f>
        <v>1930.4123947345361</v>
      </c>
      <c r="K5" s="99">
        <f>'総括表(地区)'!H150</f>
        <v>1774.5594594508082</v>
      </c>
    </row>
    <row r="6" spans="1:11" s="92" customFormat="1" ht="15" customHeight="1">
      <c r="A6" s="91"/>
      <c r="D6" s="154" t="str">
        <f>"区全域"</f>
        <v>区全域</v>
      </c>
      <c r="E6" s="155"/>
      <c r="F6" s="101">
        <f>'総括表(地区)'!C151</f>
        <v>5665</v>
      </c>
      <c r="G6" s="101">
        <f>'総括表(地区)'!D151</f>
        <v>5734</v>
      </c>
      <c r="H6" s="101">
        <f>'総括表(地区)'!E151</f>
        <v>5255</v>
      </c>
      <c r="I6" s="101">
        <f>'総括表(地区)'!F151</f>
        <v>5344</v>
      </c>
      <c r="J6" s="101">
        <f>'総括表(地区)'!G151</f>
        <v>5009</v>
      </c>
      <c r="K6" s="101">
        <f>'総括表(地区)'!H151</f>
        <v>4782</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95">
        <f>'総括表(地区)'!I148</f>
        <v>1584.3538850943282</v>
      </c>
      <c r="C9" s="95">
        <f>'総括表(地区)'!J148</f>
        <v>1886.9711129245848</v>
      </c>
      <c r="D9" s="95">
        <f>'総括表(地区)'!K148</f>
        <v>1886.8912161560206</v>
      </c>
      <c r="E9" s="95">
        <f>'総括表(地区)'!L148</f>
        <v>1889.0768937291559</v>
      </c>
      <c r="F9" s="95">
        <f>'総括表(地区)'!M148</f>
        <v>1894.3116274916165</v>
      </c>
      <c r="G9" s="95">
        <f>'総括表(地区)'!N148</f>
        <v>1896.6572517522784</v>
      </c>
      <c r="H9" s="95">
        <f>'総括表(地区)'!O148</f>
        <v>1904.113689437592</v>
      </c>
      <c r="I9" s="95">
        <f>'総括表(地区)'!P148</f>
        <v>1913.3187334433617</v>
      </c>
      <c r="J9" s="95">
        <f>'総括表(地区)'!Q148</f>
        <v>1920.1534824518851</v>
      </c>
      <c r="K9" s="95">
        <f>'総括表(地区)'!R148</f>
        <v>1927.1147486213358</v>
      </c>
    </row>
    <row r="10" spans="1:11" s="92" customFormat="1" ht="15" customHeight="1">
      <c r="A10" s="96" t="str">
        <f>"調布地区"</f>
        <v>調布地区</v>
      </c>
      <c r="B10" s="97">
        <f>'総括表(地区)'!I149</f>
        <v>1177.481213193274</v>
      </c>
      <c r="C10" s="97">
        <f>'総括表(地区)'!J149</f>
        <v>1313.5696705741657</v>
      </c>
      <c r="D10" s="97">
        <f>'総括表(地区)'!K149</f>
        <v>1306.7931539246401</v>
      </c>
      <c r="E10" s="97">
        <f>'総括表(地区)'!L149</f>
        <v>1301.040725779721</v>
      </c>
      <c r="F10" s="97">
        <f>'総括表(地区)'!M149</f>
        <v>1297.3791626290406</v>
      </c>
      <c r="G10" s="97">
        <f>'総括表(地区)'!N149</f>
        <v>1294.9761838805659</v>
      </c>
      <c r="H10" s="97">
        <f>'総括表(地区)'!O149</f>
        <v>1294.7376725637675</v>
      </c>
      <c r="I10" s="97">
        <f>'総括表(地区)'!P149</f>
        <v>1295.8338629813136</v>
      </c>
      <c r="J10" s="97">
        <f>'総括表(地区)'!Q149</f>
        <v>1295.2845890697254</v>
      </c>
      <c r="K10" s="97">
        <f>'総括表(地区)'!R149</f>
        <v>1296.7096885780575</v>
      </c>
    </row>
    <row r="11" spans="1:11" s="92" customFormat="1" ht="15" customHeight="1">
      <c r="A11" s="98" t="str">
        <f>"蒲田地区"</f>
        <v>蒲田地区</v>
      </c>
      <c r="B11" s="99">
        <f>'総括表(地区)'!I150</f>
        <v>1734.1649017123973</v>
      </c>
      <c r="C11" s="99">
        <f>'総括表(地区)'!J150</f>
        <v>1995.3647699163732</v>
      </c>
      <c r="D11" s="99">
        <f>'総括表(地区)'!K150</f>
        <v>1996.346936422269</v>
      </c>
      <c r="E11" s="99">
        <f>'総括表(地区)'!L150</f>
        <v>1997.5878109643427</v>
      </c>
      <c r="F11" s="99">
        <f>'総括表(地区)'!M150</f>
        <v>2001.1317547035683</v>
      </c>
      <c r="G11" s="99">
        <f>'総括表(地区)'!N150</f>
        <v>2005.546298936722</v>
      </c>
      <c r="H11" s="99">
        <f>'総括表(地区)'!O150</f>
        <v>2009.3964648309761</v>
      </c>
      <c r="I11" s="99">
        <f>'総括表(地区)'!P150</f>
        <v>2015.4071925625226</v>
      </c>
      <c r="J11" s="99">
        <f>'総括表(地区)'!Q150</f>
        <v>2019.6093366935741</v>
      </c>
      <c r="K11" s="99">
        <f>'総括表(地区)'!R150</f>
        <v>2019.5035724041031</v>
      </c>
    </row>
    <row r="12" spans="1:11" s="92" customFormat="1" ht="15" customHeight="1">
      <c r="A12" s="100" t="str">
        <f>"区全域"</f>
        <v>区全域</v>
      </c>
      <c r="B12" s="101">
        <f>'総括表(地区)'!I151</f>
        <v>4496</v>
      </c>
      <c r="C12" s="101">
        <f>'総括表(地区)'!J151</f>
        <v>5195.9055534151239</v>
      </c>
      <c r="D12" s="101">
        <f>'総括表(地区)'!K151</f>
        <v>5190.0313065029295</v>
      </c>
      <c r="E12" s="101">
        <f>'総括表(地区)'!L151</f>
        <v>5187.7054304732192</v>
      </c>
      <c r="F12" s="101">
        <f>'総括表(地区)'!M151</f>
        <v>5192.8225448242256</v>
      </c>
      <c r="G12" s="101">
        <f>'総括表(地区)'!N151</f>
        <v>5197.1797345695668</v>
      </c>
      <c r="H12" s="101">
        <f>'総括表(地区)'!O151</f>
        <v>5208.2478268323357</v>
      </c>
      <c r="I12" s="101">
        <f>'総括表(地区)'!P151</f>
        <v>5224.5597889871979</v>
      </c>
      <c r="J12" s="101">
        <f>'総括表(地区)'!Q151</f>
        <v>5235.047408215185</v>
      </c>
      <c r="K12" s="101">
        <f>'総括表(地区)'!R151</f>
        <v>5243.328009603496</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95">
        <f>'総括表(地区)'!S148</f>
        <v>1934.6352411657585</v>
      </c>
      <c r="C15" s="95">
        <f>'総括表(地区)'!T148</f>
        <v>1939.3589782198419</v>
      </c>
      <c r="D15" s="95">
        <f>'総括表(地区)'!U148</f>
        <v>1945.2739406432775</v>
      </c>
      <c r="E15" s="95">
        <f>'総括表(地区)'!V148</f>
        <v>1952.5241543448519</v>
      </c>
      <c r="F15" s="95">
        <f>'総括表(地区)'!W148</f>
        <v>1962.300052174116</v>
      </c>
      <c r="G15" s="95">
        <f>'総括表(地区)'!X148</f>
        <v>1967.3077437568029</v>
      </c>
      <c r="H15" s="95">
        <f>'総括表(地区)'!Y148</f>
        <v>1978.9340965568481</v>
      </c>
      <c r="I15" s="95">
        <f>'総括表(地区)'!Z148</f>
        <v>1988.6561482140251</v>
      </c>
      <c r="J15" s="95">
        <f>'総括表(地区)'!AA148</f>
        <v>1996.3038142802152</v>
      </c>
      <c r="K15" s="95">
        <f>'総括表(地区)'!AB148</f>
        <v>2002.1007735525955</v>
      </c>
    </row>
    <row r="16" spans="1:11" s="92" customFormat="1" ht="15" customHeight="1">
      <c r="A16" s="96" t="str">
        <f t="shared" si="0"/>
        <v>調布地区</v>
      </c>
      <c r="B16" s="97">
        <f>'総括表(地区)'!S149</f>
        <v>1299.0475932935192</v>
      </c>
      <c r="C16" s="97">
        <f>'総括表(地区)'!T149</f>
        <v>1301.0484254276967</v>
      </c>
      <c r="D16" s="97">
        <f>'総括表(地区)'!U149</f>
        <v>1301.2736620831242</v>
      </c>
      <c r="E16" s="97">
        <f>'総括表(地区)'!V149</f>
        <v>1303.862241374095</v>
      </c>
      <c r="F16" s="97">
        <f>'総括表(地区)'!W149</f>
        <v>1306.3660365011851</v>
      </c>
      <c r="G16" s="97">
        <f>'総括表(地区)'!X149</f>
        <v>1308.6357926767942</v>
      </c>
      <c r="H16" s="97">
        <f>'総括表(地区)'!Y149</f>
        <v>1315.3175578139335</v>
      </c>
      <c r="I16" s="97">
        <f>'総括表(地区)'!Z149</f>
        <v>1320.5735899527356</v>
      </c>
      <c r="J16" s="97">
        <f>'総括表(地区)'!AA149</f>
        <v>1324.1882775018444</v>
      </c>
      <c r="K16" s="97">
        <f>'総括表(地区)'!AB149</f>
        <v>1326.0822261562753</v>
      </c>
    </row>
    <row r="17" spans="1:11" s="92" customFormat="1" ht="15" customHeight="1">
      <c r="A17" s="98" t="str">
        <f t="shared" si="0"/>
        <v>蒲田地区</v>
      </c>
      <c r="B17" s="99">
        <f>'総括表(地区)'!S150</f>
        <v>2022.1290884235914</v>
      </c>
      <c r="C17" s="99">
        <f>'総括表(地区)'!T150</f>
        <v>2018.1865433724447</v>
      </c>
      <c r="D17" s="99">
        <f>'総括表(地区)'!U150</f>
        <v>2019.5455919849878</v>
      </c>
      <c r="E17" s="99">
        <f>'総括表(地区)'!V150</f>
        <v>2017.2277733954288</v>
      </c>
      <c r="F17" s="99">
        <f>'総括表(地区)'!W150</f>
        <v>2017.2593330927057</v>
      </c>
      <c r="G17" s="99">
        <f>'総括表(地区)'!X150</f>
        <v>2012.7749121136712</v>
      </c>
      <c r="H17" s="99">
        <f>'総括表(地区)'!Y150</f>
        <v>2013.676854921245</v>
      </c>
      <c r="I17" s="99">
        <f>'総括表(地区)'!Z150</f>
        <v>2012.436320411693</v>
      </c>
      <c r="J17" s="99">
        <f>'総括表(地区)'!AA150</f>
        <v>2007.1829935358419</v>
      </c>
      <c r="K17" s="99">
        <f>'総括表(地区)'!AB150</f>
        <v>1998.8639540900958</v>
      </c>
    </row>
    <row r="18" spans="1:11" s="92" customFormat="1" ht="15" customHeight="1">
      <c r="A18" s="100" t="str">
        <f t="shared" si="0"/>
        <v>区全域</v>
      </c>
      <c r="B18" s="101">
        <f>'総括表(地区)'!S151</f>
        <v>5255.8119228828691</v>
      </c>
      <c r="C18" s="101">
        <f>'総括表(地区)'!T151</f>
        <v>5258.5939470199828</v>
      </c>
      <c r="D18" s="101">
        <f>'総括表(地区)'!U151</f>
        <v>5266.0931947113895</v>
      </c>
      <c r="E18" s="101">
        <f>'総括表(地区)'!V151</f>
        <v>5273.6141691143757</v>
      </c>
      <c r="F18" s="101">
        <f>'総括表(地区)'!W151</f>
        <v>5285.9254217680063</v>
      </c>
      <c r="G18" s="101">
        <f>'総括表(地区)'!X151</f>
        <v>5288.7184485472681</v>
      </c>
      <c r="H18" s="101">
        <f>'総括表(地区)'!Y151</f>
        <v>5307.9285092920263</v>
      </c>
      <c r="I18" s="101">
        <f>'総括表(地区)'!Z151</f>
        <v>5321.6660585784539</v>
      </c>
      <c r="J18" s="101">
        <f>'総括表(地区)'!AA151</f>
        <v>5327.6750853179019</v>
      </c>
      <c r="K18" s="101">
        <f>'総括表(地区)'!AB151</f>
        <v>5327.0469537989666</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'総括表(地区)'!AC148</f>
        <v>2004.2940281099134</v>
      </c>
      <c r="C21" s="95">
        <f>'総括表(地区)'!AD148</f>
        <v>2001.8515625836003</v>
      </c>
      <c r="D21" s="95">
        <f>'総括表(地区)'!AE148</f>
        <v>1998.9858473453996</v>
      </c>
      <c r="E21" s="95">
        <f>'総括表(地区)'!AF148</f>
        <v>1990.2252435908831</v>
      </c>
      <c r="F21" s="95">
        <f>'総括表(地区)'!AG148</f>
        <v>1985.5347663017415</v>
      </c>
      <c r="G21" s="95">
        <f>'総括表(地区)'!AH148</f>
        <v>1980.2721088698827</v>
      </c>
      <c r="H21" s="95">
        <f>'総括表(地区)'!AI148</f>
        <v>1979.5325900817957</v>
      </c>
      <c r="I21" s="95">
        <f>'総括表(地区)'!AJ148</f>
        <v>1975.8771492836154</v>
      </c>
      <c r="J21" s="95">
        <f>'総括表(地区)'!AK148</f>
        <v>1974.4848586993694</v>
      </c>
      <c r="K21" s="95">
        <f>'総括表(地区)'!AL148</f>
        <v>1975.217521362247</v>
      </c>
    </row>
    <row r="22" spans="1:11" s="92" customFormat="1" ht="15" customHeight="1">
      <c r="A22" s="96" t="str">
        <f t="shared" si="1"/>
        <v>調布地区</v>
      </c>
      <c r="B22" s="97">
        <f>'総括表(地区)'!AC149</f>
        <v>1327.8212911871308</v>
      </c>
      <c r="C22" s="97">
        <f>'総括表(地区)'!AD149</f>
        <v>1325.2181713582172</v>
      </c>
      <c r="D22" s="97">
        <f>'総括表(地区)'!AE149</f>
        <v>1325.6036021006046</v>
      </c>
      <c r="E22" s="97">
        <f>'総括表(地区)'!AF149</f>
        <v>1320.8661494312878</v>
      </c>
      <c r="F22" s="97">
        <f>'総括表(地区)'!AG149</f>
        <v>1316.1463952858762</v>
      </c>
      <c r="G22" s="97">
        <f>'総括表(地区)'!AH149</f>
        <v>1312.6144245016151</v>
      </c>
      <c r="H22" s="97">
        <f>'総括表(地区)'!AI149</f>
        <v>1309.5118405690757</v>
      </c>
      <c r="I22" s="97">
        <f>'総括表(地区)'!AJ149</f>
        <v>1303.4585664211613</v>
      </c>
      <c r="J22" s="97">
        <f>'総括表(地区)'!AK149</f>
        <v>1301.4137707495674</v>
      </c>
      <c r="K22" s="97">
        <f>'総括表(地区)'!AL149</f>
        <v>1299.4034630911024</v>
      </c>
    </row>
    <row r="23" spans="1:11" s="92" customFormat="1" ht="15" customHeight="1">
      <c r="A23" s="98" t="str">
        <f t="shared" si="1"/>
        <v>蒲田地区</v>
      </c>
      <c r="B23" s="99">
        <f>'総括表(地区)'!AC150</f>
        <v>1989.8153377391939</v>
      </c>
      <c r="C23" s="99">
        <f>'総括表(地区)'!AD150</f>
        <v>1972.7964941736627</v>
      </c>
      <c r="D23" s="99">
        <f>'総括表(地区)'!AE150</f>
        <v>1957.2948263768662</v>
      </c>
      <c r="E23" s="99">
        <f>'総括表(地区)'!AF150</f>
        <v>1935.5701770297962</v>
      </c>
      <c r="F23" s="99">
        <f>'総括表(地区)'!AG150</f>
        <v>1918.24972130165</v>
      </c>
      <c r="G23" s="99">
        <f>'総括表(地区)'!AH150</f>
        <v>1906.3711420439115</v>
      </c>
      <c r="H23" s="99">
        <f>'総括表(地区)'!AI150</f>
        <v>1896.7003740786386</v>
      </c>
      <c r="I23" s="99">
        <f>'総括表(地区)'!AJ150</f>
        <v>1886.7787495703383</v>
      </c>
      <c r="J23" s="99">
        <f>'総括表(地区)'!AK150</f>
        <v>1877.3018150121934</v>
      </c>
      <c r="K23" s="99">
        <f>'総括表(地区)'!AL150</f>
        <v>1868.443642770425</v>
      </c>
    </row>
    <row r="24" spans="1:11" s="92" customFormat="1" ht="15" customHeight="1">
      <c r="A24" s="100" t="str">
        <f t="shared" si="1"/>
        <v>区全域</v>
      </c>
      <c r="B24" s="101">
        <f>'総括表(地区)'!AC151</f>
        <v>5321.9306570362378</v>
      </c>
      <c r="C24" s="101">
        <f>'総括表(地区)'!AD151</f>
        <v>5299.8662281154802</v>
      </c>
      <c r="D24" s="101">
        <f>'総括表(地区)'!AE151</f>
        <v>5281.8842758228702</v>
      </c>
      <c r="E24" s="101">
        <f>'総括表(地区)'!AF151</f>
        <v>5246.6615700519669</v>
      </c>
      <c r="F24" s="101">
        <f>'総括表(地区)'!AG151</f>
        <v>5219.9308828892681</v>
      </c>
      <c r="G24" s="101">
        <f>'総括表(地区)'!AH151</f>
        <v>5199.2576754154088</v>
      </c>
      <c r="H24" s="101">
        <f>'総括表(地区)'!AI151</f>
        <v>5185.7448047295102</v>
      </c>
      <c r="I24" s="101">
        <f>'総括表(地区)'!AJ151</f>
        <v>5166.1144652751154</v>
      </c>
      <c r="J24" s="101">
        <f>'総括表(地区)'!AK151</f>
        <v>5153.2004444611302</v>
      </c>
      <c r="K24" s="101">
        <f>'総括表(地区)'!AL151</f>
        <v>5143.0646272237736</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'総括表(地区)'!AM148</f>
        <v>1977.0012282681794</v>
      </c>
      <c r="C27" s="95">
        <f>'総括表(地区)'!AN148</f>
        <v>1978.5059794576478</v>
      </c>
      <c r="D27" s="95">
        <f>'総括表(地区)'!AO148</f>
        <v>1980.9612206016109</v>
      </c>
      <c r="E27" s="95">
        <f>'総括表(地区)'!AP148</f>
        <v>1977.4172776499149</v>
      </c>
      <c r="F27" s="95">
        <f>'総括表(地区)'!AQ148</f>
        <v>1977.9830531694288</v>
      </c>
      <c r="G27" s="95">
        <f>'総括表(地区)'!AR148</f>
        <v>1974.716889875348</v>
      </c>
      <c r="H27" s="95">
        <f>'総括表(地区)'!AS148</f>
        <v>1974.4401007490001</v>
      </c>
      <c r="I27" s="95">
        <f>'総括表(地区)'!AT148</f>
        <v>1976.8534203727891</v>
      </c>
      <c r="J27" s="95">
        <f>'総括表(地区)'!AU148</f>
        <v>1974.9801171973299</v>
      </c>
      <c r="K27" s="95">
        <f>'総括表(地区)'!AV148</f>
        <v>1975.9151161581519</v>
      </c>
    </row>
    <row r="28" spans="1:11" s="92" customFormat="1" ht="15" customHeight="1">
      <c r="A28" s="96" t="str">
        <f t="shared" si="2"/>
        <v>調布地区</v>
      </c>
      <c r="B28" s="97">
        <f>'総括表(地区)'!AM149</f>
        <v>1297.3209501916772</v>
      </c>
      <c r="C28" s="97">
        <f>'総括表(地区)'!AN149</f>
        <v>1294.3140115708184</v>
      </c>
      <c r="D28" s="97">
        <f>'総括表(地区)'!AO149</f>
        <v>1294.2921348527943</v>
      </c>
      <c r="E28" s="97">
        <f>'総括表(地区)'!AP149</f>
        <v>1292.1352040901011</v>
      </c>
      <c r="F28" s="97">
        <f>'総括表(地区)'!AQ149</f>
        <v>1290.5962269347701</v>
      </c>
      <c r="G28" s="97">
        <f>'総括表(地区)'!AR149</f>
        <v>1286.2094965572931</v>
      </c>
      <c r="H28" s="97">
        <f>'総括表(地区)'!AS149</f>
        <v>1278.7264204345943</v>
      </c>
      <c r="I28" s="97">
        <f>'総括表(地区)'!AT149</f>
        <v>1273.5863740311761</v>
      </c>
      <c r="J28" s="97">
        <f>'総括表(地区)'!AU149</f>
        <v>1269.2427072759624</v>
      </c>
      <c r="K28" s="97">
        <f>'総括表(地区)'!AV149</f>
        <v>1264.208604738953</v>
      </c>
    </row>
    <row r="29" spans="1:11" s="92" customFormat="1" ht="15" customHeight="1">
      <c r="A29" s="98" t="str">
        <f t="shared" si="2"/>
        <v>蒲田地区</v>
      </c>
      <c r="B29" s="99">
        <f>'総括表(地区)'!AM150</f>
        <v>1857.8445548438262</v>
      </c>
      <c r="C29" s="99">
        <f>'総括表(地区)'!AN150</f>
        <v>1849.0920446982709</v>
      </c>
      <c r="D29" s="99">
        <f>'総括表(地区)'!AO150</f>
        <v>1836.592336859343</v>
      </c>
      <c r="E29" s="99">
        <f>'総括表(地区)'!AP150</f>
        <v>1827.2124099156001</v>
      </c>
      <c r="F29" s="99">
        <f>'総括表(地区)'!AQ150</f>
        <v>1816.5453908749719</v>
      </c>
      <c r="G29" s="99">
        <f>'総括表(地区)'!AR150</f>
        <v>1807.1707096036939</v>
      </c>
      <c r="H29" s="99">
        <f>'総括表(地区)'!AS150</f>
        <v>1800.5101380751435</v>
      </c>
      <c r="I29" s="99">
        <f>'総括表(地区)'!AT150</f>
        <v>1792.0031159475714</v>
      </c>
      <c r="J29" s="99">
        <f>'総括表(地区)'!AU150</f>
        <v>1784.2618306006889</v>
      </c>
      <c r="K29" s="99">
        <f>'総括表(地区)'!AV150</f>
        <v>1776.9823290968409</v>
      </c>
    </row>
    <row r="30" spans="1:11" s="92" customFormat="1" ht="15" customHeight="1">
      <c r="A30" s="100" t="str">
        <f t="shared" si="2"/>
        <v>区全域</v>
      </c>
      <c r="B30" s="101">
        <f>'総括表(地区)'!AM151</f>
        <v>5132.166733303683</v>
      </c>
      <c r="C30" s="101">
        <f>'総括表(地区)'!AN151</f>
        <v>5121.9120357267366</v>
      </c>
      <c r="D30" s="101">
        <f>'総括表(地区)'!AO151</f>
        <v>5111.8456923137483</v>
      </c>
      <c r="E30" s="101">
        <f>'総括表(地区)'!AP151</f>
        <v>5096.7648916556163</v>
      </c>
      <c r="F30" s="101">
        <f>'総括表(地区)'!AQ151</f>
        <v>5085.1246709791703</v>
      </c>
      <c r="G30" s="101">
        <f>'総括表(地区)'!AR151</f>
        <v>5068.0970960363347</v>
      </c>
      <c r="H30" s="101">
        <f>'総括表(地区)'!AS151</f>
        <v>5053.6766592587373</v>
      </c>
      <c r="I30" s="101">
        <f>'総括表(地区)'!AT151</f>
        <v>5042.4429103515367</v>
      </c>
      <c r="J30" s="101">
        <f>'総括表(地区)'!AU151</f>
        <v>5028.4846550739812</v>
      </c>
      <c r="K30" s="101">
        <f>'総括表(地区)'!AV151</f>
        <v>5017.1060499939458</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'総括表(地区)'!AW148</f>
        <v>1971.8955431809011</v>
      </c>
      <c r="C33" s="95">
        <f>'総括表(地区)'!AX148</f>
        <v>1968.1658180754457</v>
      </c>
      <c r="D33" s="95">
        <f>'総括表(地区)'!AY148</f>
        <v>1961.638108725657</v>
      </c>
      <c r="E33" s="95">
        <f>'総括表(地区)'!AZ148</f>
        <v>1962.7447127172595</v>
      </c>
      <c r="F33" s="95">
        <f>'総括表(地区)'!BA148</f>
        <v>1962.1836499535857</v>
      </c>
      <c r="G33" s="95">
        <f>'総括表(地区)'!BB148</f>
        <v>1964.5172556519537</v>
      </c>
      <c r="H33" s="95">
        <f>'総括表(地区)'!BC148</f>
        <v>1969.8862520637422</v>
      </c>
      <c r="I33" s="95" t="str">
        <f>'総括表(地区)'!BD148</f>
        <v>　</v>
      </c>
      <c r="J33" s="95" t="str">
        <f>'総括表(地区)'!BE148</f>
        <v>　</v>
      </c>
      <c r="K33" s="95" t="str">
        <f>'総括表(地区)'!BF148</f>
        <v>　</v>
      </c>
    </row>
    <row r="34" spans="1:11" s="92" customFormat="1" ht="15" customHeight="1">
      <c r="A34" s="96" t="str">
        <f t="shared" si="3"/>
        <v>調布地区</v>
      </c>
      <c r="B34" s="97">
        <f>'総括表(地区)'!AW149</f>
        <v>1256.3185955909357</v>
      </c>
      <c r="C34" s="97">
        <f>'総括表(地区)'!AX149</f>
        <v>1249.4386800858911</v>
      </c>
      <c r="D34" s="97">
        <f>'総括表(地区)'!AY149</f>
        <v>1242.1432881226092</v>
      </c>
      <c r="E34" s="97">
        <f>'総括表(地区)'!AZ149</f>
        <v>1240.0612789263564</v>
      </c>
      <c r="F34" s="97">
        <f>'総括表(地区)'!BA149</f>
        <v>1238.6704453541051</v>
      </c>
      <c r="G34" s="97">
        <f>'総括表(地区)'!BB149</f>
        <v>1234.8626598867861</v>
      </c>
      <c r="H34" s="97">
        <f>'総括表(地区)'!BC149</f>
        <v>1233.7719939604494</v>
      </c>
      <c r="I34" s="97" t="str">
        <f>'総括表(地区)'!BD149</f>
        <v>　</v>
      </c>
      <c r="J34" s="97" t="str">
        <f>'総括表(地区)'!BE149</f>
        <v>　</v>
      </c>
      <c r="K34" s="97" t="str">
        <f>'総括表(地区)'!BF149</f>
        <v>　</v>
      </c>
    </row>
    <row r="35" spans="1:11" s="92" customFormat="1" ht="15" customHeight="1">
      <c r="A35" s="98" t="str">
        <f t="shared" si="3"/>
        <v>蒲田地区</v>
      </c>
      <c r="B35" s="99">
        <f>'総括表(地区)'!AW150</f>
        <v>1769.9966008981851</v>
      </c>
      <c r="C35" s="99">
        <f>'総括表(地区)'!AX150</f>
        <v>1760.9019129342964</v>
      </c>
      <c r="D35" s="99">
        <f>'総括表(地区)'!AY150</f>
        <v>1753.6027198456466</v>
      </c>
      <c r="E35" s="99">
        <f>'総括表(地区)'!AZ150</f>
        <v>1747.0795475602961</v>
      </c>
      <c r="F35" s="99">
        <f>'総括表(地区)'!BA150</f>
        <v>1742.9829634006778</v>
      </c>
      <c r="G35" s="99">
        <f>'総括表(地区)'!BB150</f>
        <v>1737.3670139616615</v>
      </c>
      <c r="H35" s="99">
        <f>'総括表(地区)'!BC150</f>
        <v>1738.8616624009483</v>
      </c>
      <c r="I35" s="99" t="str">
        <f>'総括表(地区)'!BD150</f>
        <v>　</v>
      </c>
      <c r="J35" s="99" t="str">
        <f>'総括表(地区)'!BE150</f>
        <v>　</v>
      </c>
      <c r="K35" s="99" t="str">
        <f>'総括表(地区)'!BF150</f>
        <v>　</v>
      </c>
    </row>
    <row r="36" spans="1:11" s="92" customFormat="1" ht="15" customHeight="1">
      <c r="A36" s="100" t="str">
        <f t="shared" si="3"/>
        <v>区全域</v>
      </c>
      <c r="B36" s="101">
        <f>'総括表(地区)'!AW151</f>
        <v>4998.2107396700221</v>
      </c>
      <c r="C36" s="101">
        <f>'総括表(地区)'!AX151</f>
        <v>4978.5064110956337</v>
      </c>
      <c r="D36" s="101">
        <f>'総括表(地区)'!AY151</f>
        <v>4957.3841166939128</v>
      </c>
      <c r="E36" s="101">
        <f>'総括表(地区)'!AZ151</f>
        <v>4949.8855392039113</v>
      </c>
      <c r="F36" s="101">
        <f>'総括表(地区)'!BA151</f>
        <v>4943.8370587083682</v>
      </c>
      <c r="G36" s="101">
        <f>'総括表(地区)'!BB151</f>
        <v>4936.7469295004012</v>
      </c>
      <c r="H36" s="101">
        <f>'総括表(地区)'!BC151</f>
        <v>4942.5199084251399</v>
      </c>
      <c r="I36" s="101" t="str">
        <f>'総括表(地区)'!BD151</f>
        <v>　</v>
      </c>
      <c r="J36" s="101" t="str">
        <f>'総括表(地区)'!BE151</f>
        <v>　</v>
      </c>
      <c r="K36" s="101" t="str">
        <f>'総括表(地区)'!BF151</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I21" sqref="I21"/>
    </sheetView>
  </sheetViews>
  <sheetFormatPr defaultColWidth="9" defaultRowHeight="15" customHeight="1"/>
  <cols>
    <col min="1" max="1" width="18.5" style="61" customWidth="1"/>
    <col min="2" max="10" width="11.875" style="60" customWidth="1"/>
    <col min="11" max="11" width="15.625" style="60" customWidth="1"/>
    <col min="12" max="16384" width="9" style="60"/>
  </cols>
  <sheetData>
    <row r="1" spans="1:11" ht="30" customHeight="1">
      <c r="A1" s="59" t="str">
        <f>総括表!$A$169</f>
        <v>：死者数_区全域</v>
      </c>
      <c r="K1" s="61" t="s">
        <v>30</v>
      </c>
    </row>
    <row r="2" spans="1:11" s="63" customFormat="1" ht="20.100000000000001" customHeight="1">
      <c r="A2" s="62"/>
      <c r="E2" s="64"/>
      <c r="F2" s="64">
        <f>総括表!C5</f>
        <v>2018</v>
      </c>
      <c r="G2" s="64">
        <f>総括表!D5</f>
        <v>2019</v>
      </c>
      <c r="H2" s="64">
        <f>総括表!E5</f>
        <v>2020</v>
      </c>
      <c r="I2" s="64">
        <f>総括表!F5</f>
        <v>2021</v>
      </c>
      <c r="J2" s="64">
        <f>総括表!G5</f>
        <v>2022</v>
      </c>
      <c r="K2" s="64">
        <f>総括表!H5</f>
        <v>2023</v>
      </c>
    </row>
    <row r="3" spans="1:11" s="66" customFormat="1" ht="20.100000000000001" customHeight="1">
      <c r="A3" s="65"/>
      <c r="E3" s="67" t="s">
        <v>29</v>
      </c>
      <c r="F3" s="70">
        <f>IF(総括表!C172="","",総括表!C172)</f>
        <v>5651.6003210503277</v>
      </c>
      <c r="G3" s="70">
        <f>IF(総括表!D172="","",総括表!D172)</f>
        <v>5734.6953417765944</v>
      </c>
      <c r="H3" s="70">
        <f>IF(総括表!E172="","",総括表!E172)</f>
        <v>5796.1648433727769</v>
      </c>
      <c r="I3" s="70">
        <f>IF(総括表!F172="","",総括表!F172)</f>
        <v>5766.7721738952387</v>
      </c>
      <c r="J3" s="70">
        <f>IF(総括表!G172="","",総括表!G172)</f>
        <v>5847.1307981358095</v>
      </c>
      <c r="K3" s="70">
        <f>IF(総括表!H172="","",総括表!H172)</f>
        <v>8544.1157596479316</v>
      </c>
    </row>
    <row r="4" spans="1:11" s="66" customFormat="1" ht="6.95" customHeight="1">
      <c r="A4" s="65"/>
      <c r="E4" s="65"/>
    </row>
    <row r="5" spans="1:11" s="63" customFormat="1" ht="20.100000000000001" customHeight="1">
      <c r="A5" s="68"/>
      <c r="B5" s="64">
        <f>総括表!I5</f>
        <v>2024</v>
      </c>
      <c r="C5" s="64">
        <f>総括表!J5</f>
        <v>2025</v>
      </c>
      <c r="D5" s="64">
        <f>総括表!K5</f>
        <v>2026</v>
      </c>
      <c r="E5" s="64">
        <f>総括表!L5</f>
        <v>2027</v>
      </c>
      <c r="F5" s="64">
        <f>総括表!M5</f>
        <v>2028</v>
      </c>
      <c r="G5" s="64">
        <f>総括表!N5</f>
        <v>2029</v>
      </c>
      <c r="H5" s="64">
        <f>総括表!O5</f>
        <v>2030</v>
      </c>
      <c r="I5" s="64">
        <f>総括表!P5</f>
        <v>2031</v>
      </c>
      <c r="J5" s="64">
        <f>総括表!Q5</f>
        <v>2032</v>
      </c>
      <c r="K5" s="64">
        <f>総括表!R5</f>
        <v>2033</v>
      </c>
    </row>
    <row r="6" spans="1:11" s="66" customFormat="1" ht="20.100000000000001" customHeight="1">
      <c r="A6" s="69" t="str">
        <f>総括表!B10</f>
        <v>基本推計</v>
      </c>
      <c r="B6" s="71">
        <f>IF(総括表!I172="","",総括表!I172)</f>
        <v>8658.4422375090471</v>
      </c>
      <c r="C6" s="71">
        <f>IF(総括表!J172="","",総括表!J172)</f>
        <v>8974.5753794015473</v>
      </c>
      <c r="D6" s="71">
        <f>IF(総括表!K172="","",総括表!K172)</f>
        <v>8579.1143582542336</v>
      </c>
      <c r="E6" s="71">
        <f>IF(総括表!L172="","",総括表!L172)</f>
        <v>8640.5019534551247</v>
      </c>
      <c r="F6" s="71">
        <f>IF(総括表!M172="","",総括表!M172)</f>
        <v>8607.0626537856951</v>
      </c>
      <c r="G6" s="71">
        <f>IF(総括表!N172="","",総括表!N172)</f>
        <v>8755.4114865388456</v>
      </c>
      <c r="H6" s="71">
        <f>IF(総括表!O172="","",総括表!O172)</f>
        <v>8788.7514914886087</v>
      </c>
      <c r="I6" s="71">
        <f>IF(総括表!P172="","",総括表!P172)</f>
        <v>8424.9042681933333</v>
      </c>
      <c r="J6" s="71">
        <f>IF(総括表!Q172="","",総括表!Q172)</f>
        <v>8425.6093457963798</v>
      </c>
      <c r="K6" s="71">
        <f>IF(総括表!R172="","",総括表!R172)</f>
        <v>8430.7528763963346</v>
      </c>
    </row>
    <row r="7" spans="1:11" s="66" customFormat="1" ht="6.95" customHeight="1">
      <c r="A7" s="65"/>
      <c r="E7" s="65"/>
    </row>
    <row r="8" spans="1:11" s="63" customFormat="1" ht="20.100000000000001" customHeight="1">
      <c r="A8" s="68"/>
      <c r="B8" s="64">
        <f>総括表!S5</f>
        <v>2034</v>
      </c>
      <c r="C8" s="64">
        <f>総括表!T5</f>
        <v>2035</v>
      </c>
      <c r="D8" s="64">
        <f>総括表!U5</f>
        <v>2036</v>
      </c>
      <c r="E8" s="64">
        <f>総括表!V5</f>
        <v>2037</v>
      </c>
      <c r="F8" s="64">
        <f>総括表!W5</f>
        <v>2038</v>
      </c>
      <c r="G8" s="64">
        <f>総括表!X5</f>
        <v>2039</v>
      </c>
      <c r="H8" s="64">
        <f>総括表!Y5</f>
        <v>2040</v>
      </c>
      <c r="I8" s="64">
        <f>総括表!Z5</f>
        <v>2041</v>
      </c>
      <c r="J8" s="64">
        <f>総括表!AA5</f>
        <v>2042</v>
      </c>
      <c r="K8" s="64">
        <f>総括表!AB5</f>
        <v>2043</v>
      </c>
    </row>
    <row r="9" spans="1:11" s="66" customFormat="1" ht="20.100000000000001" customHeight="1">
      <c r="A9" s="69" t="str">
        <f t="shared" ref="A9" si="0">A6</f>
        <v>基本推計</v>
      </c>
      <c r="B9" s="71">
        <f>IF(総括表!S172="","",総括表!S172)</f>
        <v>8512.2250432101137</v>
      </c>
      <c r="C9" s="71">
        <f>IF(総括表!T172="","",総括表!T172)</f>
        <v>8579.6956072138964</v>
      </c>
      <c r="D9" s="71">
        <f>IF(総括表!U172="","",総括表!U172)</f>
        <v>8251.7278905037838</v>
      </c>
      <c r="E9" s="71">
        <f>IF(総括表!V172="","",総括表!V172)</f>
        <v>8226.210144455612</v>
      </c>
      <c r="F9" s="71">
        <f>IF(総括表!W172="","",総括表!W172)</f>
        <v>8180.2277529931216</v>
      </c>
      <c r="G9" s="71">
        <f>IF(総括表!X172="","",総括表!X172)</f>
        <v>8254.7597210106615</v>
      </c>
      <c r="H9" s="71">
        <f>IF(総括表!Y172="","",総括表!Y172)</f>
        <v>8307.4316477975808</v>
      </c>
      <c r="I9" s="71">
        <f>IF(総括表!Z172="","",総括表!Z172)</f>
        <v>7999.2130931208285</v>
      </c>
      <c r="J9" s="71">
        <f>IF(総括表!AA172="","",総括表!AA172)</f>
        <v>8032.8635859606584</v>
      </c>
      <c r="K9" s="71">
        <f>IF(総括表!AB172="","",総括表!AB172)</f>
        <v>8011.6909327929179</v>
      </c>
    </row>
    <row r="10" spans="1:11" s="66" customFormat="1" ht="6.95" customHeight="1">
      <c r="A10" s="65"/>
      <c r="E10" s="65"/>
    </row>
    <row r="11" spans="1:11" s="63" customFormat="1" ht="20.100000000000001" customHeight="1">
      <c r="A11" s="68"/>
      <c r="B11" s="64">
        <f>総括表!AC5</f>
        <v>2044</v>
      </c>
      <c r="C11" s="64">
        <f>総括表!AD5</f>
        <v>2045</v>
      </c>
      <c r="D11" s="64">
        <f>総括表!AE5</f>
        <v>2046</v>
      </c>
      <c r="E11" s="64">
        <f>総括表!AF5</f>
        <v>2047</v>
      </c>
      <c r="F11" s="64">
        <f>総括表!AG5</f>
        <v>2048</v>
      </c>
      <c r="G11" s="64">
        <f>総括表!AH5</f>
        <v>2049</v>
      </c>
      <c r="H11" s="64">
        <f>総括表!AI5</f>
        <v>2050</v>
      </c>
      <c r="I11" s="64">
        <f>総括表!AJ5</f>
        <v>2051</v>
      </c>
      <c r="J11" s="64">
        <f>総括表!AK5</f>
        <v>2052</v>
      </c>
      <c r="K11" s="64">
        <f>総括表!AL5</f>
        <v>2053</v>
      </c>
    </row>
    <row r="12" spans="1:11" s="66" customFormat="1" ht="20.100000000000001" customHeight="1">
      <c r="A12" s="69" t="str">
        <f t="shared" ref="A12" si="1">A6</f>
        <v>基本推計</v>
      </c>
      <c r="B12" s="71">
        <f>IF(総括表!AC172="","",総括表!AC172)</f>
        <v>8009.9360161024624</v>
      </c>
      <c r="C12" s="71">
        <f>IF(総括表!AD172="","",総括表!AD172)</f>
        <v>8000.277698423175</v>
      </c>
      <c r="D12" s="71">
        <f>IF(総括表!AE172="","",総括表!AE172)</f>
        <v>7834.4429312343327</v>
      </c>
      <c r="E12" s="71">
        <f>IF(総括表!AF172="","",総括表!AF172)</f>
        <v>7849.3932521575125</v>
      </c>
      <c r="F12" s="71">
        <f>IF(総括表!AG172="","",総括表!AG172)</f>
        <v>7836.5221308571799</v>
      </c>
      <c r="G12" s="71">
        <f>IF(総括表!AH172="","",総括表!AH172)</f>
        <v>7885.8393340340444</v>
      </c>
      <c r="H12" s="71">
        <f>IF(総括表!AI172="","",総括表!AI172)</f>
        <v>7958.3178602798189</v>
      </c>
      <c r="I12" s="71">
        <f>IF(総括表!AJ172="","",総括表!AJ172)</f>
        <v>8052.1793490364971</v>
      </c>
      <c r="J12" s="71">
        <f>IF(総括表!AK172="","",総括表!AK172)</f>
        <v>8165.0708207570433</v>
      </c>
      <c r="K12" s="71">
        <f>IF(総括表!AL172="","",総括表!AL172)</f>
        <v>8221.755829535432</v>
      </c>
    </row>
    <row r="13" spans="1:11" s="66" customFormat="1" ht="6.95" customHeight="1">
      <c r="A13" s="65"/>
      <c r="E13" s="65"/>
    </row>
    <row r="14" spans="1:11" s="66" customFormat="1" ht="20.100000000000001" customHeight="1">
      <c r="A14" s="67"/>
      <c r="B14" s="64">
        <f>総括表!AM5</f>
        <v>2054</v>
      </c>
      <c r="C14" s="64">
        <f>総括表!AN5</f>
        <v>2055</v>
      </c>
      <c r="D14" s="64">
        <f>総括表!AO5</f>
        <v>2056</v>
      </c>
      <c r="E14" s="64">
        <f>総括表!AP5</f>
        <v>2057</v>
      </c>
      <c r="F14" s="64">
        <f>総括表!AQ5</f>
        <v>2058</v>
      </c>
      <c r="G14" s="64">
        <f>総括表!AR5</f>
        <v>2059</v>
      </c>
      <c r="H14" s="64">
        <f>総括表!AS5</f>
        <v>2060</v>
      </c>
      <c r="I14" s="64">
        <f>総括表!AT5</f>
        <v>2061</v>
      </c>
      <c r="J14" s="64">
        <f>総括表!AU5</f>
        <v>2062</v>
      </c>
      <c r="K14" s="64">
        <f>総括表!AV5</f>
        <v>2063</v>
      </c>
    </row>
    <row r="15" spans="1:11" s="66" customFormat="1" ht="20.100000000000001" customHeight="1">
      <c r="A15" s="69" t="str">
        <f t="shared" ref="A15" si="2">A6</f>
        <v>基本推計</v>
      </c>
      <c r="B15" s="71">
        <f>IF(総括表!AM172="","",総括表!AM172)</f>
        <v>8345.5724189852081</v>
      </c>
      <c r="C15" s="71">
        <f>IF(総括表!AN172="","",総括表!AN172)</f>
        <v>8470.09419506427</v>
      </c>
      <c r="D15" s="71">
        <f>IF(総括表!AO172="","",総括表!AO172)</f>
        <v>8605.2633483883255</v>
      </c>
      <c r="E15" s="71">
        <f>IF(総括表!AP172="","",総括表!AP172)</f>
        <v>8734.1813386273316</v>
      </c>
      <c r="F15" s="71">
        <f>IF(総括表!AQ172="","",総括表!AQ172)</f>
        <v>8772.7057021469809</v>
      </c>
      <c r="G15" s="71">
        <f>IF(総括表!AR172="","",総括表!AR172)</f>
        <v>8894.4562234202349</v>
      </c>
      <c r="H15" s="71">
        <f>IF(総括表!AS172="","",総括表!AS172)</f>
        <v>8993.5743551752694</v>
      </c>
      <c r="I15" s="71">
        <f>IF(総括表!AT172="","",総括表!AT172)</f>
        <v>9075.6740637837556</v>
      </c>
      <c r="J15" s="71">
        <f>IF(総括表!AU172="","",総括表!AU172)</f>
        <v>9119.0336533822247</v>
      </c>
      <c r="K15" s="71">
        <f>IF(総括表!AV172="","",総括表!AV172)</f>
        <v>9158.3216152471632</v>
      </c>
    </row>
    <row r="16" spans="1:11" s="66" customFormat="1" ht="6.95" customHeight="1">
      <c r="A16" s="65"/>
      <c r="E16" s="65"/>
    </row>
    <row r="17" spans="1:11" s="63" customFormat="1" ht="20.100000000000001" customHeight="1">
      <c r="A17" s="68"/>
      <c r="B17" s="64">
        <f>総括表!AW5</f>
        <v>2064</v>
      </c>
      <c r="C17" s="64">
        <f>総括表!AX5</f>
        <v>2065</v>
      </c>
      <c r="D17" s="64">
        <f>総括表!AY5</f>
        <v>2066</v>
      </c>
      <c r="E17" s="64">
        <f>総括表!AZ5</f>
        <v>2067</v>
      </c>
      <c r="F17" s="64">
        <f>総括表!BA5</f>
        <v>2068</v>
      </c>
      <c r="G17" s="64">
        <f>総括表!BB5</f>
        <v>2069</v>
      </c>
      <c r="H17" s="64">
        <f>総括表!BC5</f>
        <v>2070</v>
      </c>
      <c r="I17" s="64" t="str">
        <f>総括表!BD5</f>
        <v>　</v>
      </c>
      <c r="J17" s="64" t="str">
        <f>総括表!BE5</f>
        <v>　</v>
      </c>
      <c r="K17" s="64" t="str">
        <f>総括表!BF5</f>
        <v>　</v>
      </c>
    </row>
    <row r="18" spans="1:11" s="66" customFormat="1" ht="20.100000000000001" customHeight="1">
      <c r="A18" s="69" t="str">
        <f t="shared" ref="A18" si="3">A6</f>
        <v>基本推計</v>
      </c>
      <c r="B18" s="71">
        <f>IF(総括表!AW172="","",総括表!AW172)</f>
        <v>9172.8670826608941</v>
      </c>
      <c r="C18" s="71">
        <f>IF(総括表!AX172="","",総括表!AX172)</f>
        <v>9178.5747378867654</v>
      </c>
      <c r="D18" s="71">
        <f>IF(総括表!AY172="","",総括表!AY172)</f>
        <v>9155.4541138480599</v>
      </c>
      <c r="E18" s="71">
        <f>IF(総括表!AZ172="","",総括表!AZ172)</f>
        <v>9091.4949587862902</v>
      </c>
      <c r="F18" s="71">
        <f>IF(総括表!BA172="","",総括表!BA172)</f>
        <v>9023.221037051946</v>
      </c>
      <c r="G18" s="71">
        <f>IF(総括表!BB172="","",総括表!BB172)</f>
        <v>8937.793952539032</v>
      </c>
      <c r="H18" s="71">
        <f>IF(総括表!BC172="","",総括表!BC172)</f>
        <v>8862.8007387838843</v>
      </c>
      <c r="I18" s="71" t="str">
        <f>IF(総括表!BD172="","",総括表!BD172)</f>
        <v/>
      </c>
      <c r="J18" s="71" t="str">
        <f>IF(総括表!BE172="","",総括表!BE172)</f>
        <v/>
      </c>
      <c r="K18" s="71" t="str">
        <f>IF(総括表!BF172="","",総括表!BF172)</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topLeftCell="A16" zoomScale="70" zoomScaleNormal="70" workbookViewId="0">
      <selection activeCell="G18" sqref="G18"/>
    </sheetView>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'総括表(地区)'!$A$169</f>
        <v>：死者数_地区別(基本推計)</v>
      </c>
      <c r="K1" s="87" t="s">
        <v>30</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'総括表(地区)'!C169</f>
        <v>1838.8556208623527</v>
      </c>
      <c r="G3" s="95">
        <f>'総括表(地区)'!D169</f>
        <v>1876.9056718250317</v>
      </c>
      <c r="H3" s="95">
        <f>'総括表(地区)'!E169</f>
        <v>1898.3142234011582</v>
      </c>
      <c r="I3" s="95">
        <f>'総括表(地区)'!F169</f>
        <v>1891.175816758348</v>
      </c>
      <c r="J3" s="95">
        <f>'総括表(地区)'!G169</f>
        <v>1912.8158977214002</v>
      </c>
      <c r="K3" s="95">
        <f>'総括表(地区)'!H169</f>
        <v>2358.3271699558245</v>
      </c>
    </row>
    <row r="4" spans="1:61" s="89" customFormat="1" ht="15" customHeight="1">
      <c r="A4" s="88"/>
      <c r="D4" s="150" t="str">
        <f>"調布地区"</f>
        <v>調布地区</v>
      </c>
      <c r="E4" s="151"/>
      <c r="F4" s="97">
        <f>'総括表(地区)'!C170</f>
        <v>1498.8124182452057</v>
      </c>
      <c r="G4" s="97">
        <f>'総括表(地区)'!D170</f>
        <v>1507.2733735644524</v>
      </c>
      <c r="H4" s="97">
        <f>'総括表(地区)'!E170</f>
        <v>1527.7669263638149</v>
      </c>
      <c r="I4" s="97">
        <f>'総括表(地区)'!F170</f>
        <v>1516.4688116489124</v>
      </c>
      <c r="J4" s="97">
        <f>'総括表(地区)'!G170</f>
        <v>1545.617194016429</v>
      </c>
      <c r="K4" s="97">
        <f>'総括表(地区)'!H170</f>
        <v>2951.7885896921061</v>
      </c>
    </row>
    <row r="5" spans="1:61" s="89" customFormat="1" ht="15" customHeight="1">
      <c r="A5" s="88"/>
      <c r="D5" s="152" t="str">
        <f>"蒲田地区"</f>
        <v>蒲田地区</v>
      </c>
      <c r="E5" s="153"/>
      <c r="F5" s="99">
        <f>'総括表(地区)'!C171</f>
        <v>2313.9322819427689</v>
      </c>
      <c r="G5" s="99">
        <f>'総括表(地区)'!D171</f>
        <v>2350.5162963871098</v>
      </c>
      <c r="H5" s="99">
        <f>'総括表(地区)'!E171</f>
        <v>2370.0802935195406</v>
      </c>
      <c r="I5" s="99">
        <f>'総括表(地区)'!F171</f>
        <v>2359.1275454879788</v>
      </c>
      <c r="J5" s="99">
        <f>'総括表(地区)'!G171</f>
        <v>2388.6977063979807</v>
      </c>
      <c r="K5" s="99">
        <f>'総括表(地区)'!H171</f>
        <v>3234</v>
      </c>
    </row>
    <row r="6" spans="1:61" s="92" customFormat="1" ht="15" customHeight="1">
      <c r="A6" s="91"/>
      <c r="D6" s="154" t="str">
        <f>"区全域"</f>
        <v>区全域</v>
      </c>
      <c r="E6" s="155"/>
      <c r="F6" s="101">
        <f>'総括表(地区)'!C172</f>
        <v>5651.6003210503277</v>
      </c>
      <c r="G6" s="101">
        <f>'総括表(地区)'!D172</f>
        <v>5734.6953417765944</v>
      </c>
      <c r="H6" s="101">
        <f>'総括表(地区)'!E172</f>
        <v>5796.1648433727769</v>
      </c>
      <c r="I6" s="101">
        <f>'総括表(地区)'!F172</f>
        <v>5766.7721738952387</v>
      </c>
      <c r="J6" s="101">
        <f>'総括表(地区)'!G172</f>
        <v>5847.1307981358095</v>
      </c>
      <c r="K6" s="101">
        <f>'総括表(地区)'!H172</f>
        <v>8544.1157596479316</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'総括表(地区)'!I169</f>
        <v>2392.3881247965564</v>
      </c>
      <c r="C9" s="95">
        <f>'総括表(地区)'!J169</f>
        <v>2938.3320002890687</v>
      </c>
      <c r="D9" s="95">
        <f>'総括表(地区)'!K169</f>
        <v>2806.0842610717141</v>
      </c>
      <c r="E9" s="95">
        <f>'総括表(地区)'!L169</f>
        <v>2830.7150404916147</v>
      </c>
      <c r="F9" s="95">
        <f>'総括表(地区)'!M169</f>
        <v>2804.3620597942477</v>
      </c>
      <c r="G9" s="95">
        <f>'総括表(地区)'!N169</f>
        <v>2869.1147277163436</v>
      </c>
      <c r="H9" s="95">
        <f>'総括表(地区)'!O169</f>
        <v>2877.6767846367561</v>
      </c>
      <c r="I9" s="95">
        <f>'総括表(地区)'!P169</f>
        <v>2757.1175740326589</v>
      </c>
      <c r="J9" s="95">
        <f>'総括表(地区)'!Q169</f>
        <v>2755.729419826358</v>
      </c>
      <c r="K9" s="95">
        <f>'総括表(地区)'!R169</f>
        <v>2756.328045781162</v>
      </c>
    </row>
    <row r="10" spans="1:61" s="92" customFormat="1" ht="15" customHeight="1">
      <c r="A10" s="96" t="str">
        <f>"調布地区"</f>
        <v>調布地区</v>
      </c>
      <c r="B10" s="97">
        <f>'総括表(地区)'!I170</f>
        <v>2996.0541127124907</v>
      </c>
      <c r="C10" s="97">
        <f>'総括表(地区)'!J170</f>
        <v>2370.642977886228</v>
      </c>
      <c r="D10" s="97">
        <f>'総括表(地区)'!K170</f>
        <v>2270.7976258987724</v>
      </c>
      <c r="E10" s="97">
        <f>'総括表(地区)'!L170</f>
        <v>2284.2968805454211</v>
      </c>
      <c r="F10" s="97">
        <f>'総括表(地区)'!M170</f>
        <v>2263.9171155236668</v>
      </c>
      <c r="G10" s="97">
        <f>'総括表(地区)'!N170</f>
        <v>2320.0343653340888</v>
      </c>
      <c r="H10" s="97">
        <f>'総括表(地区)'!O170</f>
        <v>2331.7877437487286</v>
      </c>
      <c r="I10" s="97">
        <f>'総括表(地区)'!P170</f>
        <v>2244.6714932901118</v>
      </c>
      <c r="J10" s="97">
        <f>'総括表(地区)'!Q170</f>
        <v>2249.7257621362687</v>
      </c>
      <c r="K10" s="97">
        <f>'総括表(地区)'!R170</f>
        <v>2256.5783329466594</v>
      </c>
    </row>
    <row r="11" spans="1:61" s="92" customFormat="1" ht="15" customHeight="1">
      <c r="A11" s="98" t="str">
        <f>"蒲田地区"</f>
        <v>蒲田地区</v>
      </c>
      <c r="B11" s="99">
        <f>'総括表(地区)'!I171</f>
        <v>3270</v>
      </c>
      <c r="C11" s="99">
        <f>'総括表(地区)'!J171</f>
        <v>3665.6004012262511</v>
      </c>
      <c r="D11" s="99">
        <f>'総括表(地区)'!K171</f>
        <v>3502.2324712837471</v>
      </c>
      <c r="E11" s="99">
        <f>'総括表(地区)'!L171</f>
        <v>3525.490032418089</v>
      </c>
      <c r="F11" s="99">
        <f>'総括表(地区)'!M171</f>
        <v>3538.7834784677816</v>
      </c>
      <c r="G11" s="99">
        <f>'総括表(地区)'!N171</f>
        <v>3566.2623934884127</v>
      </c>
      <c r="H11" s="99">
        <f>'総括表(地区)'!O171</f>
        <v>3579.2869631031244</v>
      </c>
      <c r="I11" s="99">
        <f>'総括表(地区)'!P171</f>
        <v>3423.1152008705635</v>
      </c>
      <c r="J11" s="99">
        <f>'総括表(地区)'!Q171</f>
        <v>3420.154163833754</v>
      </c>
      <c r="K11" s="99">
        <f>'総括表(地区)'!R171</f>
        <v>3417.8464976685127</v>
      </c>
    </row>
    <row r="12" spans="1:61" s="92" customFormat="1" ht="15" customHeight="1">
      <c r="A12" s="100" t="str">
        <f>"区全域"</f>
        <v>区全域</v>
      </c>
      <c r="B12" s="101">
        <f>'総括表(地区)'!I172</f>
        <v>8658.4422375090471</v>
      </c>
      <c r="C12" s="101">
        <f>'総括表(地区)'!J172</f>
        <v>8974.5753794015473</v>
      </c>
      <c r="D12" s="101">
        <f>'総括表(地区)'!K172</f>
        <v>8579.1143582542336</v>
      </c>
      <c r="E12" s="101">
        <f>'総括表(地区)'!L172</f>
        <v>8640.5019534551247</v>
      </c>
      <c r="F12" s="101">
        <f>'総括表(地区)'!M172</f>
        <v>8607.0626537856951</v>
      </c>
      <c r="G12" s="101">
        <f>'総括表(地区)'!N172</f>
        <v>8755.4114865388456</v>
      </c>
      <c r="H12" s="101">
        <f>'総括表(地区)'!O172</f>
        <v>8788.7514914886087</v>
      </c>
      <c r="I12" s="101">
        <f>'総括表(地区)'!P172</f>
        <v>8424.9042681933333</v>
      </c>
      <c r="J12" s="101">
        <f>'総括表(地区)'!Q172</f>
        <v>8425.6093457963798</v>
      </c>
      <c r="K12" s="101">
        <f>'総括表(地区)'!R172</f>
        <v>8430.7528763963346</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'総括表(地区)'!S169</f>
        <v>2778.3205979403924</v>
      </c>
      <c r="C15" s="95">
        <f>'総括表(地区)'!T169</f>
        <v>2795.3185251499408</v>
      </c>
      <c r="D15" s="95">
        <f>'総括表(地区)'!U169</f>
        <v>2684.1305339425039</v>
      </c>
      <c r="E15" s="95">
        <f>'総括表(地区)'!V169</f>
        <v>2674.4554798415534</v>
      </c>
      <c r="F15" s="95">
        <f>'総括表(地区)'!W169</f>
        <v>2655.8489762733275</v>
      </c>
      <c r="G15" s="95">
        <f>'総括表(地区)'!X169</f>
        <v>2675.4638892362968</v>
      </c>
      <c r="H15" s="95">
        <f>'総括表(地区)'!Y169</f>
        <v>2681.5566492964622</v>
      </c>
      <c r="I15" s="95">
        <f>'総括表(地区)'!Z169</f>
        <v>2575.0520178724105</v>
      </c>
      <c r="J15" s="95">
        <f>'総括表(地区)'!AA169</f>
        <v>2583.1636107467011</v>
      </c>
      <c r="K15" s="95">
        <f>'総括表(地区)'!AB169</f>
        <v>2574.3192483647736</v>
      </c>
    </row>
    <row r="16" spans="1:61" s="92" customFormat="1" ht="15" customHeight="1">
      <c r="A16" s="96" t="str">
        <f t="shared" si="0"/>
        <v>調布地区</v>
      </c>
      <c r="B16" s="97">
        <f>'総括表(地区)'!S170</f>
        <v>2288.8965282736362</v>
      </c>
      <c r="C16" s="97">
        <f>'総括表(地区)'!T170</f>
        <v>2315.6184576155119</v>
      </c>
      <c r="D16" s="97">
        <f>'総括表(地区)'!U170</f>
        <v>2241.1685659999748</v>
      </c>
      <c r="E16" s="97">
        <f>'総括表(地区)'!V170</f>
        <v>2242.0466426949683</v>
      </c>
      <c r="F16" s="97">
        <f>'総括表(地区)'!W170</f>
        <v>2243.2362922063385</v>
      </c>
      <c r="G16" s="97">
        <f>'総括表(地区)'!X170</f>
        <v>2276.9671686197207</v>
      </c>
      <c r="H16" s="97">
        <f>'総括表(地区)'!Y170</f>
        <v>2304.1854410456808</v>
      </c>
      <c r="I16" s="97">
        <f>'総括表(地区)'!Z170</f>
        <v>2233.0231519395779</v>
      </c>
      <c r="J16" s="97">
        <f>'総括表(地区)'!AA170</f>
        <v>2249.5672328276028</v>
      </c>
      <c r="K16" s="97">
        <f>'総括表(地区)'!AB170</f>
        <v>2252.4132773142273</v>
      </c>
    </row>
    <row r="17" spans="1:11" s="92" customFormat="1" ht="15" customHeight="1">
      <c r="A17" s="98" t="str">
        <f t="shared" si="0"/>
        <v>蒲田地区</v>
      </c>
      <c r="B17" s="99">
        <f>'総括表(地区)'!S171</f>
        <v>3445.007916996085</v>
      </c>
      <c r="C17" s="99">
        <f>'総括表(地区)'!T171</f>
        <v>3468.7586244484428</v>
      </c>
      <c r="D17" s="99">
        <f>'総括表(地区)'!U171</f>
        <v>3326.4287905613055</v>
      </c>
      <c r="E17" s="99">
        <f>'総括表(地区)'!V171</f>
        <v>3309.7080219190898</v>
      </c>
      <c r="F17" s="99">
        <f>'総括表(地区)'!W171</f>
        <v>3281.1424845134552</v>
      </c>
      <c r="G17" s="99">
        <f>'総括表(地区)'!X171</f>
        <v>3302.3286631546443</v>
      </c>
      <c r="H17" s="99">
        <f>'総括表(地区)'!Y171</f>
        <v>3321.6895574554392</v>
      </c>
      <c r="I17" s="99">
        <f>'総括表(地区)'!Z171</f>
        <v>3191.1379233088401</v>
      </c>
      <c r="J17" s="99">
        <f>'総括表(地区)'!AA171</f>
        <v>3200.1327423863554</v>
      </c>
      <c r="K17" s="99">
        <f>'総括表(地区)'!AB171</f>
        <v>3184.958407113917</v>
      </c>
    </row>
    <row r="18" spans="1:11" s="92" customFormat="1" ht="15" customHeight="1">
      <c r="A18" s="100" t="str">
        <f t="shared" si="0"/>
        <v>区全域</v>
      </c>
      <c r="B18" s="101">
        <f>'総括表(地区)'!S172</f>
        <v>8512.2250432101137</v>
      </c>
      <c r="C18" s="101">
        <f>'総括表(地区)'!T172</f>
        <v>8579.6956072138964</v>
      </c>
      <c r="D18" s="101">
        <f>'総括表(地区)'!U172</f>
        <v>8251.7278905037838</v>
      </c>
      <c r="E18" s="101">
        <f>'総括表(地区)'!V172</f>
        <v>8226.210144455612</v>
      </c>
      <c r="F18" s="101">
        <f>'総括表(地区)'!W172</f>
        <v>8180.2277529931216</v>
      </c>
      <c r="G18" s="101">
        <f>'総括表(地区)'!X172</f>
        <v>8254.7597210106615</v>
      </c>
      <c r="H18" s="101">
        <f>'総括表(地区)'!Y172</f>
        <v>8307.4316477975808</v>
      </c>
      <c r="I18" s="101">
        <f>'総括表(地区)'!Z172</f>
        <v>7999.2130931208285</v>
      </c>
      <c r="J18" s="101">
        <f>'総括表(地区)'!AA172</f>
        <v>8032.8635859606584</v>
      </c>
      <c r="K18" s="101">
        <f>'総括表(地区)'!AB172</f>
        <v>8011.6909327929179</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'総括表(地区)'!AC169</f>
        <v>2571.0408958862909</v>
      </c>
      <c r="C21" s="95">
        <f>'総括表(地区)'!AD169</f>
        <v>2562.4505088050146</v>
      </c>
      <c r="D21" s="95">
        <f>'総括表(地区)'!AE169</f>
        <v>2504.1980767000496</v>
      </c>
      <c r="E21" s="95">
        <f>'総括表(地区)'!AF169</f>
        <v>2506.965400972922</v>
      </c>
      <c r="F21" s="95">
        <f>'総括表(地区)'!AG169</f>
        <v>2501.0975403698749</v>
      </c>
      <c r="G21" s="95">
        <f>'総括表(地区)'!AH169</f>
        <v>2514.3976211641061</v>
      </c>
      <c r="H21" s="95">
        <f>'総括表(地区)'!AI169</f>
        <v>2533.8015840336402</v>
      </c>
      <c r="I21" s="95">
        <f>'総括表(地区)'!AJ169</f>
        <v>2559.4339749446908</v>
      </c>
      <c r="J21" s="95">
        <f>'総括表(地区)'!AK169</f>
        <v>2597.2740449313033</v>
      </c>
      <c r="K21" s="95">
        <f>'総括表(地区)'!AL169</f>
        <v>2614.1115679972072</v>
      </c>
    </row>
    <row r="22" spans="1:11" s="92" customFormat="1" ht="15" customHeight="1">
      <c r="A22" s="96" t="str">
        <f t="shared" si="1"/>
        <v>調布地区</v>
      </c>
      <c r="B22" s="97">
        <f>'総括表(地区)'!AC170</f>
        <v>2263.0946734467416</v>
      </c>
      <c r="C22" s="97">
        <f>'総括表(地区)'!AD170</f>
        <v>2270.6626314743467</v>
      </c>
      <c r="D22" s="97">
        <f>'総括表(地区)'!AE170</f>
        <v>2238.3130745248809</v>
      </c>
      <c r="E22" s="97">
        <f>'総括表(地区)'!AF170</f>
        <v>2255.1468598081146</v>
      </c>
      <c r="F22" s="97">
        <f>'総括表(地区)'!AG170</f>
        <v>2261.4588409193507</v>
      </c>
      <c r="G22" s="97">
        <f>'総括表(地区)'!AH170</f>
        <v>2290.9493289708189</v>
      </c>
      <c r="H22" s="97">
        <f>'総括表(地区)'!AI170</f>
        <v>2321.8285951303487</v>
      </c>
      <c r="I22" s="97">
        <f>'総括表(地区)'!AJ170</f>
        <v>2362.633874404808</v>
      </c>
      <c r="J22" s="97">
        <f>'総括表(地区)'!AK170</f>
        <v>2402.8879617758139</v>
      </c>
      <c r="K22" s="97">
        <f>'総括表(地区)'!AL170</f>
        <v>2424.9447683886942</v>
      </c>
    </row>
    <row r="23" spans="1:11" s="92" customFormat="1" ht="15" customHeight="1">
      <c r="A23" s="98" t="str">
        <f t="shared" si="1"/>
        <v>蒲田地区</v>
      </c>
      <c r="B23" s="99">
        <f>'総括表(地区)'!AC171</f>
        <v>3175.80044676943</v>
      </c>
      <c r="C23" s="99">
        <f>'総括表(地区)'!AD171</f>
        <v>3167.1645581438133</v>
      </c>
      <c r="D23" s="99">
        <f>'総括表(地区)'!AE171</f>
        <v>3091.9317800094018</v>
      </c>
      <c r="E23" s="99">
        <f>'総括表(地区)'!AF171</f>
        <v>3087.2809913764759</v>
      </c>
      <c r="F23" s="99">
        <f>'総括表(地区)'!AG171</f>
        <v>3073.9657495679548</v>
      </c>
      <c r="G23" s="99">
        <f>'総括表(地区)'!AH171</f>
        <v>3080.4923838991199</v>
      </c>
      <c r="H23" s="99">
        <f>'総括表(地区)'!AI171</f>
        <v>3102.6876811158299</v>
      </c>
      <c r="I23" s="99">
        <f>'総括表(地区)'!AJ171</f>
        <v>3130.1114996869983</v>
      </c>
      <c r="J23" s="99">
        <f>'総括表(地区)'!AK171</f>
        <v>3164.9088140499261</v>
      </c>
      <c r="K23" s="99">
        <f>'総括表(地区)'!AL171</f>
        <v>3182.699493149531</v>
      </c>
    </row>
    <row r="24" spans="1:11" s="92" customFormat="1" ht="15" customHeight="1">
      <c r="A24" s="100" t="str">
        <f t="shared" si="1"/>
        <v>区全域</v>
      </c>
      <c r="B24" s="101">
        <f>'総括表(地区)'!AC172</f>
        <v>8009.9360161024624</v>
      </c>
      <c r="C24" s="101">
        <f>'総括表(地区)'!AD172</f>
        <v>8000.277698423175</v>
      </c>
      <c r="D24" s="101">
        <f>'総括表(地区)'!AE172</f>
        <v>7834.4429312343327</v>
      </c>
      <c r="E24" s="101">
        <f>'総括表(地区)'!AF172</f>
        <v>7849.3932521575125</v>
      </c>
      <c r="F24" s="101">
        <f>'総括表(地区)'!AG172</f>
        <v>7836.5221308571799</v>
      </c>
      <c r="G24" s="101">
        <f>'総括表(地区)'!AH172</f>
        <v>7885.8393340340444</v>
      </c>
      <c r="H24" s="101">
        <f>'総括表(地区)'!AI172</f>
        <v>7958.3178602798189</v>
      </c>
      <c r="I24" s="101">
        <f>'総括表(地区)'!AJ172</f>
        <v>8052.1793490364971</v>
      </c>
      <c r="J24" s="101">
        <f>'総括表(地区)'!AK172</f>
        <v>8165.0708207570433</v>
      </c>
      <c r="K24" s="101">
        <f>'総括表(地区)'!AL172</f>
        <v>8221.755829535432</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'総括表(地区)'!AM169</f>
        <v>2652.2459548768811</v>
      </c>
      <c r="C27" s="95">
        <f>'総括表(地区)'!AN169</f>
        <v>2689.959439115175</v>
      </c>
      <c r="D27" s="95">
        <f>'総括表(地区)'!AO169</f>
        <v>2732.3865888241826</v>
      </c>
      <c r="E27" s="95">
        <f>'総括表(地区)'!AP169</f>
        <v>2776.4989044057111</v>
      </c>
      <c r="F27" s="95">
        <f>'総括表(地区)'!AQ169</f>
        <v>2791.8947983587896</v>
      </c>
      <c r="G27" s="95">
        <f>'総括表(地区)'!AR169</f>
        <v>2834.4144253360046</v>
      </c>
      <c r="H27" s="95">
        <f>'総括表(地区)'!AS169</f>
        <v>2869.1919099265961</v>
      </c>
      <c r="I27" s="95">
        <f>'総括表(地区)'!AT169</f>
        <v>2898.6960191742237</v>
      </c>
      <c r="J27" s="95">
        <f>'総括表(地区)'!AU169</f>
        <v>2917.1711904713366</v>
      </c>
      <c r="K27" s="95">
        <f>'総括表(地区)'!AV169</f>
        <v>2935.5041886207564</v>
      </c>
    </row>
    <row r="28" spans="1:11" s="92" customFormat="1" ht="15" customHeight="1">
      <c r="A28" s="96" t="str">
        <f t="shared" si="2"/>
        <v>調布地区</v>
      </c>
      <c r="B28" s="97">
        <f>'総括表(地区)'!AM170</f>
        <v>2464.6245564612445</v>
      </c>
      <c r="C28" s="97">
        <f>'総括表(地区)'!AN170</f>
        <v>2507.9221572060837</v>
      </c>
      <c r="D28" s="97">
        <f>'総括表(地区)'!AO170</f>
        <v>2551.3653677195593</v>
      </c>
      <c r="E28" s="97">
        <f>'総括表(地区)'!AP170</f>
        <v>2588.4468218506681</v>
      </c>
      <c r="F28" s="97">
        <f>'総括表(地区)'!AQ170</f>
        <v>2593.4606663155578</v>
      </c>
      <c r="G28" s="97">
        <f>'総括表(地区)'!AR170</f>
        <v>2625.2189730464183</v>
      </c>
      <c r="H28" s="97">
        <f>'総括表(地区)'!AS170</f>
        <v>2650.7685184722804</v>
      </c>
      <c r="I28" s="97">
        <f>'総括表(地区)'!AT170</f>
        <v>2672.0151016548334</v>
      </c>
      <c r="J28" s="97">
        <f>'総括表(地区)'!AU170</f>
        <v>2679.571721614956</v>
      </c>
      <c r="K28" s="97">
        <f>'総括表(地区)'!AV170</f>
        <v>2677.1386507822344</v>
      </c>
    </row>
    <row r="29" spans="1:11" s="92" customFormat="1" ht="15" customHeight="1">
      <c r="A29" s="98" t="str">
        <f t="shared" si="2"/>
        <v>蒲田地区</v>
      </c>
      <c r="B29" s="99">
        <f>'総括表(地区)'!AM171</f>
        <v>3228.7019076470824</v>
      </c>
      <c r="C29" s="99">
        <f>'総括表(地区)'!AN171</f>
        <v>3272.2125987430118</v>
      </c>
      <c r="D29" s="99">
        <f>'総括表(地区)'!AO171</f>
        <v>3321.5113918445841</v>
      </c>
      <c r="E29" s="99">
        <f>'総括表(地区)'!AP171</f>
        <v>3369.2356123709528</v>
      </c>
      <c r="F29" s="99">
        <f>'総括表(地区)'!AQ171</f>
        <v>3387.3502374726331</v>
      </c>
      <c r="G29" s="99">
        <f>'総括表(地区)'!AR171</f>
        <v>3434.8228250378115</v>
      </c>
      <c r="H29" s="99">
        <f>'総括表(地区)'!AS171</f>
        <v>3473.6139267763924</v>
      </c>
      <c r="I29" s="99">
        <f>'総括表(地区)'!AT171</f>
        <v>3504.9629429546981</v>
      </c>
      <c r="J29" s="99">
        <f>'総括表(地区)'!AU171</f>
        <v>3522.2907412959316</v>
      </c>
      <c r="K29" s="99">
        <f>'総括表(地区)'!AV171</f>
        <v>3545.6787758441724</v>
      </c>
    </row>
    <row r="30" spans="1:11" s="92" customFormat="1" ht="15" customHeight="1">
      <c r="A30" s="100" t="str">
        <f t="shared" si="2"/>
        <v>区全域</v>
      </c>
      <c r="B30" s="101">
        <f>'総括表(地区)'!AM172</f>
        <v>8345.5724189852081</v>
      </c>
      <c r="C30" s="101">
        <f>'総括表(地区)'!AN172</f>
        <v>8470.09419506427</v>
      </c>
      <c r="D30" s="101">
        <f>'総括表(地区)'!AO172</f>
        <v>8605.2633483883255</v>
      </c>
      <c r="E30" s="101">
        <f>'総括表(地区)'!AP172</f>
        <v>8734.1813386273316</v>
      </c>
      <c r="F30" s="101">
        <f>'総括表(地区)'!AQ172</f>
        <v>8772.7057021469809</v>
      </c>
      <c r="G30" s="101">
        <f>'総括表(地区)'!AR172</f>
        <v>8894.4562234202349</v>
      </c>
      <c r="H30" s="101">
        <f>'総括表(地区)'!AS172</f>
        <v>8993.5743551752694</v>
      </c>
      <c r="I30" s="101">
        <f>'総括表(地区)'!AT172</f>
        <v>9075.6740637837556</v>
      </c>
      <c r="J30" s="101">
        <f>'総括表(地区)'!AU172</f>
        <v>9119.0336533822247</v>
      </c>
      <c r="K30" s="101">
        <f>'総括表(地区)'!AV172</f>
        <v>9158.3216152471632</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'総括表(地区)'!AW169</f>
        <v>2942.8201635665173</v>
      </c>
      <c r="C33" s="95">
        <f>'総括表(地区)'!AX169</f>
        <v>2950.0819559916872</v>
      </c>
      <c r="D33" s="95">
        <f>'総括表(地区)'!AY169</f>
        <v>2951.508257863492</v>
      </c>
      <c r="E33" s="95">
        <f>'総括表(地区)'!AZ169</f>
        <v>2940.6260010687729</v>
      </c>
      <c r="F33" s="95">
        <f>'総括表(地区)'!BA169</f>
        <v>2927.659432811497</v>
      </c>
      <c r="G33" s="95">
        <f>'総括表(地区)'!BB169</f>
        <v>2906.408488368701</v>
      </c>
      <c r="H33" s="95">
        <f>'総括表(地区)'!BC169</f>
        <v>2892.0624933140921</v>
      </c>
      <c r="I33" s="95" t="str">
        <f>'総括表(地区)'!BD169</f>
        <v>　</v>
      </c>
      <c r="J33" s="95" t="str">
        <f>'総括表(地区)'!BE169</f>
        <v>　</v>
      </c>
      <c r="K33" s="95" t="str">
        <f>'総括表(地区)'!BF169</f>
        <v>　</v>
      </c>
    </row>
    <row r="34" spans="1:11" s="92" customFormat="1" ht="15" customHeight="1">
      <c r="A34" s="96" t="str">
        <f t="shared" si="3"/>
        <v>調布地区</v>
      </c>
      <c r="B34" s="97">
        <f>'総括表(地区)'!AW170</f>
        <v>2672.9503367330622</v>
      </c>
      <c r="C34" s="97">
        <f>'総括表(地区)'!AX170</f>
        <v>2669.4079288586718</v>
      </c>
      <c r="D34" s="97">
        <f>'総括表(地区)'!AY170</f>
        <v>2654.2651285308939</v>
      </c>
      <c r="E34" s="97">
        <f>'総括表(地区)'!AZ170</f>
        <v>2628.0641288684292</v>
      </c>
      <c r="F34" s="97">
        <f>'総括表(地区)'!BA170</f>
        <v>2595.149471781639</v>
      </c>
      <c r="G34" s="97">
        <f>'総括表(地区)'!BB170</f>
        <v>2559.9712006260161</v>
      </c>
      <c r="H34" s="97">
        <f>'総括表(地区)'!BC170</f>
        <v>2528.1718306462908</v>
      </c>
      <c r="I34" s="97">
        <f>'総括表(地区)'!BD170</f>
        <v>0</v>
      </c>
      <c r="J34" s="97">
        <f>'総括表(地区)'!BE170</f>
        <v>0</v>
      </c>
      <c r="K34" s="97">
        <f>'総括表(地区)'!BF170</f>
        <v>0</v>
      </c>
    </row>
    <row r="35" spans="1:11" s="92" customFormat="1" ht="15" customHeight="1">
      <c r="A35" s="98" t="str">
        <f t="shared" si="3"/>
        <v>蒲田地区</v>
      </c>
      <c r="B35" s="99">
        <f>'総括表(地区)'!AW171</f>
        <v>3557.0965823613151</v>
      </c>
      <c r="C35" s="99">
        <f>'総括表(地区)'!AX171</f>
        <v>3559.0848530364065</v>
      </c>
      <c r="D35" s="99">
        <f>'総括表(地区)'!AY171</f>
        <v>3549.6807274536736</v>
      </c>
      <c r="E35" s="99">
        <f>'総括表(地区)'!AZ171</f>
        <v>3522.8048288490891</v>
      </c>
      <c r="F35" s="99">
        <f>'総括表(地区)'!BA171</f>
        <v>3500.4121324588104</v>
      </c>
      <c r="G35" s="99">
        <f>'総括表(地区)'!BB171</f>
        <v>3471.4142635443141</v>
      </c>
      <c r="H35" s="99">
        <f>'総括表(地区)'!BC171</f>
        <v>3442.5664148235019</v>
      </c>
      <c r="I35" s="99">
        <f>'総括表(地区)'!BD171</f>
        <v>0</v>
      </c>
      <c r="J35" s="99">
        <f>'総括表(地区)'!BE171</f>
        <v>0</v>
      </c>
      <c r="K35" s="99">
        <f>'総括表(地区)'!BF171</f>
        <v>0</v>
      </c>
    </row>
    <row r="36" spans="1:11" s="92" customFormat="1" ht="15" customHeight="1">
      <c r="A36" s="100" t="str">
        <f t="shared" si="3"/>
        <v>区全域</v>
      </c>
      <c r="B36" s="101">
        <f>'総括表(地区)'!AW172</f>
        <v>9172.8670826608941</v>
      </c>
      <c r="C36" s="101">
        <f>'総括表(地区)'!AX172</f>
        <v>9178.5747378867654</v>
      </c>
      <c r="D36" s="101">
        <f>'総括表(地区)'!AY172</f>
        <v>9155.4541138480599</v>
      </c>
      <c r="E36" s="101">
        <f>'総括表(地区)'!AZ172</f>
        <v>9091.4949587862902</v>
      </c>
      <c r="F36" s="101">
        <f>'総括表(地区)'!BA172</f>
        <v>9023.221037051946</v>
      </c>
      <c r="G36" s="101">
        <f>'総括表(地区)'!BB172</f>
        <v>8937.793952539032</v>
      </c>
      <c r="H36" s="101">
        <f>'総括表(地区)'!BC172</f>
        <v>8862.8007387838843</v>
      </c>
      <c r="I36" s="101">
        <f>'総括表(地区)'!BD172</f>
        <v>0</v>
      </c>
      <c r="J36" s="101">
        <f>'総括表(地区)'!BE172</f>
        <v>0</v>
      </c>
      <c r="K36" s="101">
        <f>'総括表(地区)'!BF172</f>
        <v>0</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G22" sqref="G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総括表!$A$96</f>
        <v>：男性人口_区全域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IF(総括表!C99="","",総括表!C99)</f>
        <v>360499.99999999994</v>
      </c>
      <c r="G3" s="103">
        <f>IF(総括表!D99="","",総括表!D99)</f>
        <v>362653.00000000017</v>
      </c>
      <c r="H3" s="103">
        <f>IF(総括表!E99="","",総括表!E99)</f>
        <v>364570.99999999988</v>
      </c>
      <c r="I3" s="103">
        <f>IF(総括表!F99="","",総括表!F99)</f>
        <v>363630</v>
      </c>
      <c r="J3" s="103">
        <f>IF(総括表!G99="","",総括表!G99)</f>
        <v>361634.00000000006</v>
      </c>
      <c r="K3" s="103">
        <f>IF(総括表!H99="","",総括表!H99)</f>
        <v>361782.00000000006</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IF(総括表!I99="","",総括表!I99)</f>
        <v>364637</v>
      </c>
      <c r="C6" s="106">
        <f>IF(総括表!J99="","",総括表!J99)</f>
        <v>364454.89046941721</v>
      </c>
      <c r="D6" s="106">
        <f>IF(総括表!K99="","",総括表!K99)</f>
        <v>364451.6308692359</v>
      </c>
      <c r="E6" s="106">
        <f>IF(総括表!L99="","",総括表!L99)</f>
        <v>364345.87732205691</v>
      </c>
      <c r="F6" s="106">
        <f>IF(総括表!M99="","",総括表!M99)</f>
        <v>364138.66368071915</v>
      </c>
      <c r="G6" s="106">
        <f>IF(総括表!N99="","",総括表!N99)</f>
        <v>363791.92701142369</v>
      </c>
      <c r="H6" s="106">
        <f>IF(総括表!O99="","",総括表!O99)</f>
        <v>363402.23383373092</v>
      </c>
      <c r="I6" s="106">
        <f>IF(総括表!P99="","",総括表!P99)</f>
        <v>363179.55808221619</v>
      </c>
      <c r="J6" s="106">
        <f>IF(総括表!Q99="","",総括表!Q99)</f>
        <v>362924.10517467151</v>
      </c>
      <c r="K6" s="106">
        <f>IF(総括表!R99="","",総括表!R99)</f>
        <v>362689.59867426648</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IF(総括表!S99="","",総括表!S99)</f>
        <v>362405.94910508109</v>
      </c>
      <c r="C9" s="106">
        <f>IF(総括表!T99="","",総括表!T99)</f>
        <v>362136.21180443361</v>
      </c>
      <c r="D9" s="106">
        <f>IF(総括表!U99="","",総括表!U99)</f>
        <v>362002.68160958204</v>
      </c>
      <c r="E9" s="106">
        <f>IF(総括表!V99="","",総括表!V99)</f>
        <v>361832.26258178364</v>
      </c>
      <c r="F9" s="106">
        <f>IF(総括表!W99="","",総括表!W99)</f>
        <v>361652.81864879344</v>
      </c>
      <c r="G9" s="106">
        <f>IF(総括表!X99="","",総括表!X99)</f>
        <v>361450.25552740059</v>
      </c>
      <c r="H9" s="106">
        <f>IF(総括表!Y99="","",総括表!Y99)</f>
        <v>361234.49622392276</v>
      </c>
      <c r="I9" s="106">
        <f>IF(総括表!Z99="","",総括表!Z99)</f>
        <v>361123.43458217644</v>
      </c>
      <c r="J9" s="106">
        <f>IF(総括表!AA99="","",総括表!AA99)</f>
        <v>360922.12060011621</v>
      </c>
      <c r="K9" s="106">
        <f>IF(総括表!AB99="","",総括表!AB99)</f>
        <v>360536.10404653894</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IF(総括表!AC99="","",総括表!AC99)</f>
        <v>360053.80641809362</v>
      </c>
      <c r="C12" s="106">
        <f>IF(総括表!AD99="","",総括表!AD99)</f>
        <v>359455.70305472217</v>
      </c>
      <c r="D12" s="106">
        <f>IF(総括表!AE99="","",総括表!AE99)</f>
        <v>358881.37724283332</v>
      </c>
      <c r="E12" s="106">
        <f>IF(総括表!AF99="","",総括表!AF99)</f>
        <v>358220.26558788889</v>
      </c>
      <c r="F12" s="106">
        <f>IF(総括表!AG99="","",総括表!AG99)</f>
        <v>357562.77661234932</v>
      </c>
      <c r="G12" s="106">
        <f>IF(総括表!AH99="","",総括表!AH99)</f>
        <v>356886.93108777812</v>
      </c>
      <c r="H12" s="106">
        <f>IF(総括表!AI99="","",総括表!AI99)</f>
        <v>356203.96074620186</v>
      </c>
      <c r="I12" s="106">
        <f>IF(総括表!AJ99="","",総括表!AJ99)</f>
        <v>355510.83179156703</v>
      </c>
      <c r="J12" s="106">
        <f>IF(総括表!AK99="","",総括表!AK99)</f>
        <v>354795.81474932039</v>
      </c>
      <c r="K12" s="106">
        <f>IF(総括表!AL99="","",総括表!AL99)</f>
        <v>354060.61118981201</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IF(総括表!AM99="","",総括表!AM99)</f>
        <v>353302.40077480325</v>
      </c>
      <c r="C15" s="106">
        <f>IF(総括表!AN99="","",総括表!AN99)</f>
        <v>352518.54424856696</v>
      </c>
      <c r="D15" s="106">
        <f>IF(総括表!AO99="","",総括表!AO99)</f>
        <v>351712.9246691697</v>
      </c>
      <c r="E15" s="106">
        <f>IF(総括表!AP99="","",総括表!AP99)</f>
        <v>350878.68807809107</v>
      </c>
      <c r="F15" s="106">
        <f>IF(総括表!AQ99="","",総括表!AQ99)</f>
        <v>350021.05521065503</v>
      </c>
      <c r="G15" s="106">
        <f>IF(総括表!AR99="","",総括表!AR99)</f>
        <v>349149.59901188524</v>
      </c>
      <c r="H15" s="106">
        <f>IF(総括表!AS99="","",総括表!AS99)</f>
        <v>348267.47032138408</v>
      </c>
      <c r="I15" s="106">
        <f>IF(総括表!AT99="","",総括表!AT99)</f>
        <v>347375.74997889949</v>
      </c>
      <c r="J15" s="106">
        <f>IF(総括表!AU99="","",総括表!AU99)</f>
        <v>346490.37763146567</v>
      </c>
      <c r="K15" s="106">
        <f>IF(総括表!AV99="","",総括表!AV99)</f>
        <v>345608.41325177124</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IF(総括表!AW99="","",総括表!AW99)</f>
        <v>344738.17152483377</v>
      </c>
      <c r="C18" s="106">
        <f>IF(総括表!AX99="","",総括表!AX99)</f>
        <v>343876.28978026478</v>
      </c>
      <c r="D18" s="106">
        <f>IF(総括表!AY99="","",総括表!AY99)</f>
        <v>343029.4614196273</v>
      </c>
      <c r="E18" s="106">
        <f>IF(総括表!AZ99="","",総括表!AZ99)</f>
        <v>342196.64378937276</v>
      </c>
      <c r="F18" s="106">
        <f>IF(総括表!BA99="","",総括表!BA99)</f>
        <v>341377.71704121929</v>
      </c>
      <c r="G18" s="106">
        <f>IF(総括表!BB99="","",総括表!BB99)</f>
        <v>340569.58747538214</v>
      </c>
      <c r="H18" s="106">
        <f>IF(総括表!BC99="","",総括表!BC99)</f>
        <v>339776.49127425731</v>
      </c>
      <c r="I18" s="106" t="str">
        <f>IF(総括表!BD99="","",総括表!BD99)</f>
        <v>　</v>
      </c>
      <c r="J18" s="106" t="str">
        <f>IF(総括表!BE99="","",総括表!BE99)</f>
        <v>　</v>
      </c>
      <c r="K18" s="106" t="str">
        <f>IF(総括表!BF99="","",総括表!BF99)</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'総括表(地区)'!$A$96</f>
        <v>：男性人口_地区別(基本推計)</v>
      </c>
      <c r="K1" s="87" t="s">
        <v>267</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'総括表(地区)'!C96</f>
        <v>121292</v>
      </c>
      <c r="G3" s="95">
        <f>'総括表(地区)'!D96</f>
        <v>122413.00000000001</v>
      </c>
      <c r="H3" s="95">
        <f>'総括表(地区)'!E96</f>
        <v>123362.99999999996</v>
      </c>
      <c r="I3" s="95">
        <f>'総括表(地区)'!F96</f>
        <v>123151.99999999997</v>
      </c>
      <c r="J3" s="95">
        <f>'総括表(地区)'!G96</f>
        <v>121966.99999999996</v>
      </c>
      <c r="K3" s="95">
        <f>'総括表(地区)'!H96</f>
        <v>122014.00000000004</v>
      </c>
    </row>
    <row r="4" spans="1:61" s="89" customFormat="1" ht="15" customHeight="1">
      <c r="A4" s="88"/>
      <c r="D4" s="150" t="str">
        <f>"調布地区"</f>
        <v>調布地区</v>
      </c>
      <c r="E4" s="151"/>
      <c r="F4" s="97">
        <f>'総括表(地区)'!C97</f>
        <v>89684.000000000015</v>
      </c>
      <c r="G4" s="97">
        <f>'総括表(地区)'!D97</f>
        <v>90053.000000000044</v>
      </c>
      <c r="H4" s="97">
        <f>'総括表(地区)'!E97</f>
        <v>90644.999999999956</v>
      </c>
      <c r="I4" s="97">
        <f>'総括表(地区)'!F97</f>
        <v>90590.999999999985</v>
      </c>
      <c r="J4" s="97">
        <f>'総括表(地区)'!G97</f>
        <v>89901.999999999985</v>
      </c>
      <c r="K4" s="97">
        <f>'総括表(地区)'!H97</f>
        <v>89667.000000000015</v>
      </c>
    </row>
    <row r="5" spans="1:61" s="89" customFormat="1" ht="15" customHeight="1">
      <c r="A5" s="88"/>
      <c r="D5" s="152" t="str">
        <f>"蒲田地区"</f>
        <v>蒲田地区</v>
      </c>
      <c r="E5" s="153"/>
      <c r="F5" s="99">
        <f>'総括表(地区)'!C98</f>
        <v>149523.99999999994</v>
      </c>
      <c r="G5" s="99">
        <f>'総括表(地区)'!D98</f>
        <v>150187.00000000009</v>
      </c>
      <c r="H5" s="99">
        <f>'総括表(地区)'!E98</f>
        <v>150562.99999999997</v>
      </c>
      <c r="I5" s="99">
        <f>'総括表(地区)'!F98</f>
        <v>149887</v>
      </c>
      <c r="J5" s="99">
        <f>'総括表(地区)'!G98</f>
        <v>149765.00000000009</v>
      </c>
      <c r="K5" s="99">
        <f>'総括表(地区)'!H98</f>
        <v>150101.00000000003</v>
      </c>
    </row>
    <row r="6" spans="1:61" s="92" customFormat="1" ht="15" customHeight="1">
      <c r="A6" s="91"/>
      <c r="D6" s="154" t="str">
        <f>"区全域"</f>
        <v>区全域</v>
      </c>
      <c r="E6" s="155"/>
      <c r="F6" s="101">
        <f>'総括表(地区)'!C99</f>
        <v>360500</v>
      </c>
      <c r="G6" s="101">
        <f>'総括表(地区)'!D99</f>
        <v>362653</v>
      </c>
      <c r="H6" s="101">
        <f>'総括表(地区)'!E99</f>
        <v>364571</v>
      </c>
      <c r="I6" s="101">
        <f>'総括表(地区)'!F99</f>
        <v>363630</v>
      </c>
      <c r="J6" s="101">
        <f>'総括表(地区)'!G99</f>
        <v>361634</v>
      </c>
      <c r="K6" s="101">
        <f>'総括表(地区)'!H99</f>
        <v>361782</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'総括表(地区)'!I96</f>
        <v>123160.99999999996</v>
      </c>
      <c r="C9" s="95">
        <f>'総括表(地区)'!J96</f>
        <v>123215.72625856174</v>
      </c>
      <c r="D9" s="95">
        <f>'総括表(地区)'!K96</f>
        <v>123323.70017681895</v>
      </c>
      <c r="E9" s="95">
        <f>'総括表(地区)'!L96</f>
        <v>123394.01761894947</v>
      </c>
      <c r="F9" s="95">
        <f>'総括表(地区)'!M96</f>
        <v>123433.94851698671</v>
      </c>
      <c r="G9" s="95">
        <f>'総括表(地区)'!N96</f>
        <v>123430.97603609004</v>
      </c>
      <c r="H9" s="95">
        <f>'総括表(地区)'!O96</f>
        <v>123410.19746432747</v>
      </c>
      <c r="I9" s="95">
        <f>'総括表(地区)'!P96</f>
        <v>123454.73532890269</v>
      </c>
      <c r="J9" s="95">
        <f>'総括表(地区)'!Q96</f>
        <v>123497.48062696157</v>
      </c>
      <c r="K9" s="95">
        <f>'総括表(地区)'!R96</f>
        <v>123568.75755702372</v>
      </c>
    </row>
    <row r="10" spans="1:61" s="92" customFormat="1" ht="15" customHeight="1">
      <c r="A10" s="96" t="str">
        <f>"調布地区"</f>
        <v>調布地区</v>
      </c>
      <c r="B10" s="97">
        <f>'総括表(地区)'!I97</f>
        <v>89998.000000000015</v>
      </c>
      <c r="C10" s="97">
        <f>'総括表(地区)'!J97</f>
        <v>89766.532178546273</v>
      </c>
      <c r="D10" s="97">
        <f>'総括表(地区)'!K97</f>
        <v>89584.152299425405</v>
      </c>
      <c r="E10" s="97">
        <f>'総括表(地区)'!L97</f>
        <v>89388.502569244069</v>
      </c>
      <c r="F10" s="97">
        <f>'総括表(地区)'!M97</f>
        <v>89177.312382362376</v>
      </c>
      <c r="G10" s="97">
        <f>'総括表(地区)'!N97</f>
        <v>88947.806290373337</v>
      </c>
      <c r="H10" s="97">
        <f>'総括表(地区)'!O97</f>
        <v>88717.274124611737</v>
      </c>
      <c r="I10" s="97">
        <f>'総括表(地区)'!P97</f>
        <v>88527.60870023226</v>
      </c>
      <c r="J10" s="97">
        <f>'総括表(地区)'!Q97</f>
        <v>88330.650299503381</v>
      </c>
      <c r="K10" s="97">
        <f>'総括表(地区)'!R97</f>
        <v>88139.165082197142</v>
      </c>
    </row>
    <row r="11" spans="1:61" s="92" customFormat="1" ht="15" customHeight="1">
      <c r="A11" s="98" t="str">
        <f>"蒲田地区"</f>
        <v>蒲田地区</v>
      </c>
      <c r="B11" s="99">
        <f>'総括表(地区)'!I98</f>
        <v>151478.00000000006</v>
      </c>
      <c r="C11" s="99">
        <f>'総括表(地区)'!J98</f>
        <v>151472.63203230919</v>
      </c>
      <c r="D11" s="99">
        <f>'総括表(地区)'!K98</f>
        <v>151543.77839299155</v>
      </c>
      <c r="E11" s="99">
        <f>'総括表(地区)'!L98</f>
        <v>151563.35713386338</v>
      </c>
      <c r="F11" s="99">
        <f>'総括表(地区)'!M98</f>
        <v>151527.40278137007</v>
      </c>
      <c r="G11" s="99">
        <f>'総括表(地区)'!N98</f>
        <v>151413.14468496031</v>
      </c>
      <c r="H11" s="99">
        <f>'総括表(地区)'!O98</f>
        <v>151274.76224479167</v>
      </c>
      <c r="I11" s="99">
        <f>'総括表(地区)'!P98</f>
        <v>151197.21405308129</v>
      </c>
      <c r="J11" s="99">
        <f>'総括表(地区)'!Q98</f>
        <v>151095.97424820656</v>
      </c>
      <c r="K11" s="99">
        <f>'総括表(地区)'!R98</f>
        <v>150981.67603504565</v>
      </c>
    </row>
    <row r="12" spans="1:61" s="92" customFormat="1" ht="15" customHeight="1">
      <c r="A12" s="100" t="str">
        <f>"区全域"</f>
        <v>区全域</v>
      </c>
      <c r="B12" s="101">
        <f>'総括表(地区)'!I99</f>
        <v>364637</v>
      </c>
      <c r="C12" s="101">
        <f>'総括表(地区)'!J99</f>
        <v>364454.89046941715</v>
      </c>
      <c r="D12" s="101">
        <f>'総括表(地区)'!K99</f>
        <v>364451.6308692359</v>
      </c>
      <c r="E12" s="101">
        <f>'総括表(地区)'!L99</f>
        <v>364345.87732205674</v>
      </c>
      <c r="F12" s="101">
        <f>'総括表(地区)'!M99</f>
        <v>364138.66368071915</v>
      </c>
      <c r="G12" s="101">
        <f>'総括表(地区)'!N99</f>
        <v>363791.92701142369</v>
      </c>
      <c r="H12" s="101">
        <f>'総括表(地区)'!O99</f>
        <v>363402.23383373104</v>
      </c>
      <c r="I12" s="101">
        <f>'総括表(地区)'!P99</f>
        <v>363179.55808221624</v>
      </c>
      <c r="J12" s="101">
        <f>'総括表(地区)'!Q99</f>
        <v>362924.10517467157</v>
      </c>
      <c r="K12" s="101">
        <f>'総括表(地区)'!R99</f>
        <v>362689.59867426654</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'総括表(地区)'!S96</f>
        <v>123640.3778490582</v>
      </c>
      <c r="C15" s="95">
        <f>'総括表(地区)'!T96</f>
        <v>123729.34780978224</v>
      </c>
      <c r="D15" s="95">
        <f>'総括表(地区)'!U96</f>
        <v>123884.22240073422</v>
      </c>
      <c r="E15" s="95">
        <f>'総括表(地区)'!V96</f>
        <v>124041.60623991409</v>
      </c>
      <c r="F15" s="95">
        <f>'総括表(地区)'!W96</f>
        <v>124212.10261898403</v>
      </c>
      <c r="G15" s="95">
        <f>'総括表(地区)'!X96</f>
        <v>124373.04955391193</v>
      </c>
      <c r="H15" s="95">
        <f>'総括表(地区)'!Y96</f>
        <v>124549.44014529353</v>
      </c>
      <c r="I15" s="95">
        <f>'総括表(地区)'!Z96</f>
        <v>124768.24335699093</v>
      </c>
      <c r="J15" s="95">
        <f>'総括表(地区)'!AA96</f>
        <v>124965.70199408029</v>
      </c>
      <c r="K15" s="95">
        <f>'総括表(地区)'!AB96</f>
        <v>125091.9748504446</v>
      </c>
    </row>
    <row r="16" spans="1:61" s="92" customFormat="1" ht="15" customHeight="1">
      <c r="A16" s="96" t="str">
        <f t="shared" si="0"/>
        <v>調布地区</v>
      </c>
      <c r="B16" s="97">
        <f>'総括表(地区)'!S97</f>
        <v>87936.93825414298</v>
      </c>
      <c r="C16" s="97">
        <f>'総括表(地区)'!T97</f>
        <v>87731.174161627117</v>
      </c>
      <c r="D16" s="97">
        <f>'総括表(地区)'!U97</f>
        <v>87561.244519947635</v>
      </c>
      <c r="E16" s="97">
        <f>'総括表(地区)'!V97</f>
        <v>87379.449921821826</v>
      </c>
      <c r="F16" s="97">
        <f>'総括表(地区)'!W97</f>
        <v>87182.98040187516</v>
      </c>
      <c r="G16" s="97">
        <f>'総括表(地区)'!X97</f>
        <v>86976.155803529822</v>
      </c>
      <c r="H16" s="97">
        <f>'総括表(地区)'!Y97</f>
        <v>86749.146127165644</v>
      </c>
      <c r="I16" s="97">
        <f>'総括表(地区)'!Z97</f>
        <v>86545.243657369909</v>
      </c>
      <c r="J16" s="97">
        <f>'総括表(地区)'!AA97</f>
        <v>86312.502439673932</v>
      </c>
      <c r="K16" s="97">
        <f>'総括表(地区)'!AB97</f>
        <v>86040.813700942716</v>
      </c>
    </row>
    <row r="17" spans="1:11" s="92" customFormat="1" ht="15" customHeight="1">
      <c r="A17" s="98" t="str">
        <f t="shared" si="0"/>
        <v>蒲田地区</v>
      </c>
      <c r="B17" s="99">
        <f>'総括表(地区)'!S98</f>
        <v>150828.63300187991</v>
      </c>
      <c r="C17" s="99">
        <f>'総括表(地区)'!T98</f>
        <v>150675.68983302423</v>
      </c>
      <c r="D17" s="99">
        <f>'総括表(地区)'!U98</f>
        <v>150557.21468890022</v>
      </c>
      <c r="E17" s="99">
        <f>'総括表(地区)'!V98</f>
        <v>150411.2064200477</v>
      </c>
      <c r="F17" s="99">
        <f>'総括表(地区)'!W98</f>
        <v>150257.73562793422</v>
      </c>
      <c r="G17" s="99">
        <f>'総括表(地区)'!X98</f>
        <v>150101.05016995879</v>
      </c>
      <c r="H17" s="99">
        <f>'総括表(地区)'!Y98</f>
        <v>149935.90995146357</v>
      </c>
      <c r="I17" s="99">
        <f>'総括表(地区)'!Z98</f>
        <v>149809.9475678156</v>
      </c>
      <c r="J17" s="99">
        <f>'総括表(地区)'!AA98</f>
        <v>149643.916166362</v>
      </c>
      <c r="K17" s="99">
        <f>'総括表(地区)'!AB98</f>
        <v>149403.31549515159</v>
      </c>
    </row>
    <row r="18" spans="1:11" s="92" customFormat="1" ht="15" customHeight="1">
      <c r="A18" s="100" t="str">
        <f t="shared" si="0"/>
        <v>区全域</v>
      </c>
      <c r="B18" s="101">
        <f>'総括表(地区)'!S99</f>
        <v>362405.94910508109</v>
      </c>
      <c r="C18" s="101">
        <f>'総括表(地区)'!T99</f>
        <v>362136.21180443355</v>
      </c>
      <c r="D18" s="101">
        <f>'総括表(地区)'!U99</f>
        <v>362002.68160958204</v>
      </c>
      <c r="E18" s="101">
        <f>'総括表(地区)'!V99</f>
        <v>361832.26258178352</v>
      </c>
      <c r="F18" s="101">
        <f>'総括表(地区)'!W99</f>
        <v>361652.81864879339</v>
      </c>
      <c r="G18" s="101">
        <f>'総括表(地区)'!X99</f>
        <v>361450.25552740059</v>
      </c>
      <c r="H18" s="101">
        <f>'総括表(地区)'!Y99</f>
        <v>361234.4962239227</v>
      </c>
      <c r="I18" s="101">
        <f>'総括表(地区)'!Z99</f>
        <v>361123.43458217639</v>
      </c>
      <c r="J18" s="101">
        <f>'総括表(地区)'!AA99</f>
        <v>360922.12060011632</v>
      </c>
      <c r="K18" s="101">
        <f>'総括表(地区)'!AB99</f>
        <v>360536.10404653865</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'総括表(地区)'!AC96</f>
        <v>125196.16404756471</v>
      </c>
      <c r="C21" s="95">
        <f>'総括表(地区)'!AD96</f>
        <v>125252.0874583577</v>
      </c>
      <c r="D21" s="95">
        <f>'総括表(地区)'!AE96</f>
        <v>125318.57000338736</v>
      </c>
      <c r="E21" s="95">
        <f>'総括表(地区)'!AF96</f>
        <v>125338.44674873997</v>
      </c>
      <c r="F21" s="95">
        <f>'総括表(地区)'!AG96</f>
        <v>125368.13895020052</v>
      </c>
      <c r="G21" s="95">
        <f>'総括表(地区)'!AH96</f>
        <v>125383.28604818555</v>
      </c>
      <c r="H21" s="95">
        <f>'総括表(地区)'!AI96</f>
        <v>125399.06925186439</v>
      </c>
      <c r="I21" s="95">
        <f>'総括表(地区)'!AJ96</f>
        <v>125409.69776390714</v>
      </c>
      <c r="J21" s="95">
        <f>'総括表(地区)'!AK96</f>
        <v>125416.61407999237</v>
      </c>
      <c r="K21" s="95">
        <f>'総括表(地区)'!AL96</f>
        <v>125418.65280320235</v>
      </c>
    </row>
    <row r="22" spans="1:11" s="92" customFormat="1" ht="15" customHeight="1">
      <c r="A22" s="96" t="str">
        <f t="shared" si="1"/>
        <v>調布地区</v>
      </c>
      <c r="B22" s="97">
        <f>'総括表(地区)'!AC97</f>
        <v>85749.592368672631</v>
      </c>
      <c r="C22" s="97">
        <f>'総括表(地区)'!AD97</f>
        <v>85440.393827835593</v>
      </c>
      <c r="D22" s="97">
        <f>'総括表(地区)'!AE97</f>
        <v>85144.454860594997</v>
      </c>
      <c r="E22" s="97">
        <f>'総括表(地区)'!AF97</f>
        <v>84831.872503120539</v>
      </c>
      <c r="F22" s="97">
        <f>'総括表(地区)'!AG97</f>
        <v>84508.733092718074</v>
      </c>
      <c r="G22" s="97">
        <f>'総括表(地区)'!AH97</f>
        <v>84177.649143293267</v>
      </c>
      <c r="H22" s="97">
        <f>'総括表(地区)'!AI97</f>
        <v>83835.549451299434</v>
      </c>
      <c r="I22" s="97">
        <f>'総括表(地区)'!AJ97</f>
        <v>83488.443804753173</v>
      </c>
      <c r="J22" s="97">
        <f>'総括表(地区)'!AK97</f>
        <v>83129.614629253105</v>
      </c>
      <c r="K22" s="97">
        <f>'総括表(地区)'!AL97</f>
        <v>82766.327717188411</v>
      </c>
    </row>
    <row r="23" spans="1:11" s="92" customFormat="1" ht="15" customHeight="1">
      <c r="A23" s="98" t="str">
        <f t="shared" si="1"/>
        <v>蒲田地区</v>
      </c>
      <c r="B23" s="99">
        <f>'総括表(地区)'!AC98</f>
        <v>149108.05000185623</v>
      </c>
      <c r="C23" s="99">
        <f>'総括表(地区)'!AD98</f>
        <v>148763.22176852889</v>
      </c>
      <c r="D23" s="99">
        <f>'総括表(地区)'!AE98</f>
        <v>148418.35237885095</v>
      </c>
      <c r="E23" s="99">
        <f>'総括表(地区)'!AF98</f>
        <v>148049.94633602837</v>
      </c>
      <c r="F23" s="99">
        <f>'総括表(地区)'!AG98</f>
        <v>147685.90456943071</v>
      </c>
      <c r="G23" s="99">
        <f>'総括表(地区)'!AH98</f>
        <v>147325.99589629931</v>
      </c>
      <c r="H23" s="99">
        <f>'総括表(地区)'!AI98</f>
        <v>146969.34204303802</v>
      </c>
      <c r="I23" s="99">
        <f>'総括表(地区)'!AJ98</f>
        <v>146612.69022290671</v>
      </c>
      <c r="J23" s="99">
        <f>'総括表(地区)'!AK98</f>
        <v>146249.58604007491</v>
      </c>
      <c r="K23" s="99">
        <f>'総括表(地区)'!AL98</f>
        <v>145875.63066942128</v>
      </c>
    </row>
    <row r="24" spans="1:11" s="92" customFormat="1" ht="15" customHeight="1">
      <c r="A24" s="100" t="str">
        <f t="shared" si="1"/>
        <v>区全域</v>
      </c>
      <c r="B24" s="101">
        <f>'総括表(地区)'!AC99</f>
        <v>360053.80641809362</v>
      </c>
      <c r="C24" s="101">
        <f>'総括表(地区)'!AD99</f>
        <v>359455.70305472217</v>
      </c>
      <c r="D24" s="101">
        <f>'総括表(地区)'!AE99</f>
        <v>358881.37724283314</v>
      </c>
      <c r="E24" s="101">
        <f>'総括表(地区)'!AF99</f>
        <v>358220.26558788877</v>
      </c>
      <c r="F24" s="101">
        <f>'総括表(地区)'!AG99</f>
        <v>357562.7766123492</v>
      </c>
      <c r="G24" s="101">
        <f>'総括表(地区)'!AH99</f>
        <v>356886.93108777795</v>
      </c>
      <c r="H24" s="101">
        <f>'総括表(地区)'!AI99</f>
        <v>356203.96074620186</v>
      </c>
      <c r="I24" s="101">
        <f>'総括表(地区)'!AJ99</f>
        <v>355510.83179156703</v>
      </c>
      <c r="J24" s="101">
        <f>'総括表(地区)'!AK99</f>
        <v>354795.81474932039</v>
      </c>
      <c r="K24" s="101">
        <f>'総括表(地区)'!AL99</f>
        <v>354060.61118981196</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'総括表(地区)'!AM96</f>
        <v>125415.30880704537</v>
      </c>
      <c r="C27" s="95">
        <f>'総括表(地区)'!AN96</f>
        <v>125404.53108666776</v>
      </c>
      <c r="D27" s="95">
        <f>'総括表(地区)'!AO96</f>
        <v>125392.71059413847</v>
      </c>
      <c r="E27" s="95">
        <f>'総括表(地区)'!AP96</f>
        <v>125369.98411532532</v>
      </c>
      <c r="F27" s="95">
        <f>'総括表(地区)'!AQ96</f>
        <v>125342.54450040986</v>
      </c>
      <c r="G27" s="95">
        <f>'総括表(地区)'!AR96</f>
        <v>125311.28137226244</v>
      </c>
      <c r="H27" s="95">
        <f>'総括表(地区)'!AS96</f>
        <v>125277.97448243038</v>
      </c>
      <c r="I27" s="95">
        <f>'総括表(地区)'!AT96</f>
        <v>125244.32012981546</v>
      </c>
      <c r="J27" s="95">
        <f>'総括表(地区)'!AU96</f>
        <v>125214.18254857211</v>
      </c>
      <c r="K27" s="95">
        <f>'総括表(地区)'!AV96</f>
        <v>125187.66015333691</v>
      </c>
    </row>
    <row r="28" spans="1:11" s="92" customFormat="1" ht="15" customHeight="1">
      <c r="A28" s="96" t="str">
        <f t="shared" si="2"/>
        <v>調布地区</v>
      </c>
      <c r="B28" s="97">
        <f>'総括表(地区)'!AM97</f>
        <v>82396.45678086151</v>
      </c>
      <c r="C28" s="97">
        <f>'総括表(地区)'!AN97</f>
        <v>82020.840259848599</v>
      </c>
      <c r="D28" s="97">
        <f>'総括表(地区)'!AO97</f>
        <v>81640.992692218526</v>
      </c>
      <c r="E28" s="97">
        <f>'総括表(地区)'!AP97</f>
        <v>81258.00263812409</v>
      </c>
      <c r="F28" s="97">
        <f>'総括表(地区)'!AQ97</f>
        <v>80871.284268436313</v>
      </c>
      <c r="G28" s="97">
        <f>'総括表(地区)'!AR97</f>
        <v>80484.647872487156</v>
      </c>
      <c r="H28" s="97">
        <f>'総括表(地区)'!AS97</f>
        <v>80098.134282767947</v>
      </c>
      <c r="I28" s="97">
        <f>'総括表(地区)'!AT97</f>
        <v>79713.668641861062</v>
      </c>
      <c r="J28" s="97">
        <f>'総括表(地区)'!AU97</f>
        <v>79333.313299294357</v>
      </c>
      <c r="K28" s="97">
        <f>'総括表(地区)'!AV97</f>
        <v>78955.746024064356</v>
      </c>
    </row>
    <row r="29" spans="1:11" s="92" customFormat="1" ht="15" customHeight="1">
      <c r="A29" s="98" t="str">
        <f t="shared" si="2"/>
        <v>蒲田地区</v>
      </c>
      <c r="B29" s="99">
        <f>'総括表(地区)'!AM98</f>
        <v>145490.6351868964</v>
      </c>
      <c r="C29" s="99">
        <f>'総括表(地区)'!AN98</f>
        <v>145093.17290205054</v>
      </c>
      <c r="D29" s="99">
        <f>'総括表(地区)'!AO98</f>
        <v>144679.22138281274</v>
      </c>
      <c r="E29" s="99">
        <f>'総括表(地区)'!AP98</f>
        <v>144250.70132464162</v>
      </c>
      <c r="F29" s="99">
        <f>'総括表(地区)'!AQ98</f>
        <v>143807.22644180889</v>
      </c>
      <c r="G29" s="99">
        <f>'総括表(地区)'!AR98</f>
        <v>143353.66976713564</v>
      </c>
      <c r="H29" s="99">
        <f>'総括表(地区)'!AS98</f>
        <v>142891.36155618579</v>
      </c>
      <c r="I29" s="99">
        <f>'総括表(地区)'!AT98</f>
        <v>142417.76120722294</v>
      </c>
      <c r="J29" s="99">
        <f>'総括表(地区)'!AU98</f>
        <v>141942.88178359924</v>
      </c>
      <c r="K29" s="99">
        <f>'総括表(地区)'!AV98</f>
        <v>141465.00707436993</v>
      </c>
    </row>
    <row r="30" spans="1:11" s="92" customFormat="1" ht="15" customHeight="1">
      <c r="A30" s="100" t="str">
        <f t="shared" si="2"/>
        <v>区全域</v>
      </c>
      <c r="B30" s="101">
        <f>'総括表(地区)'!AM99</f>
        <v>353302.4007748033</v>
      </c>
      <c r="C30" s="101">
        <f>'総括表(地区)'!AN99</f>
        <v>352518.54424856696</v>
      </c>
      <c r="D30" s="101">
        <f>'総括表(地区)'!AO99</f>
        <v>351712.92466916982</v>
      </c>
      <c r="E30" s="101">
        <f>'総括表(地区)'!AP99</f>
        <v>350878.68807809107</v>
      </c>
      <c r="F30" s="101">
        <f>'総括表(地区)'!AQ99</f>
        <v>350021.05521065509</v>
      </c>
      <c r="G30" s="101">
        <f>'総括表(地区)'!AR99</f>
        <v>349149.59901188512</v>
      </c>
      <c r="H30" s="101">
        <f>'総括表(地区)'!AS99</f>
        <v>348267.47032138414</v>
      </c>
      <c r="I30" s="101">
        <f>'総括表(地区)'!AT99</f>
        <v>347375.74997889932</v>
      </c>
      <c r="J30" s="101">
        <f>'総括表(地区)'!AU99</f>
        <v>346490.37763146567</v>
      </c>
      <c r="K30" s="101">
        <f>'総括表(地区)'!AV99</f>
        <v>345608.41325177142</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'総括表(地区)'!AW96</f>
        <v>125165.15741286664</v>
      </c>
      <c r="C33" s="95">
        <f>'総括表(地区)'!AX96</f>
        <v>125148.19738617145</v>
      </c>
      <c r="D33" s="95">
        <f>'総括表(地区)'!AY96</f>
        <v>125135.94075728166</v>
      </c>
      <c r="E33" s="95">
        <f>'総括表(地区)'!AZ96</f>
        <v>125131.56341185961</v>
      </c>
      <c r="F33" s="95">
        <f>'総括表(地区)'!BA96</f>
        <v>125134.42792419356</v>
      </c>
      <c r="G33" s="95">
        <f>'総括表(地区)'!BB96</f>
        <v>125143.39783340579</v>
      </c>
      <c r="H33" s="95">
        <f>'総括表(地区)'!BC96</f>
        <v>125157.33975303354</v>
      </c>
      <c r="I33" s="95" t="str">
        <f>'総括表(地区)'!BD96</f>
        <v>　</v>
      </c>
      <c r="J33" s="95" t="str">
        <f>'総括表(地区)'!BE96</f>
        <v>　</v>
      </c>
      <c r="K33" s="95" t="str">
        <f>'総括表(地区)'!BF96</f>
        <v>　</v>
      </c>
    </row>
    <row r="34" spans="1:11" s="92" customFormat="1" ht="15" customHeight="1">
      <c r="A34" s="96" t="str">
        <f t="shared" si="3"/>
        <v>調布地区</v>
      </c>
      <c r="B34" s="97">
        <f>'総括表(地区)'!AW97</f>
        <v>78588.423665399678</v>
      </c>
      <c r="C34" s="97">
        <f>'総括表(地区)'!AX97</f>
        <v>78226.278607416898</v>
      </c>
      <c r="D34" s="97">
        <f>'総括表(地区)'!AY97</f>
        <v>77873.518283844198</v>
      </c>
      <c r="E34" s="97">
        <f>'総括表(地区)'!AZ97</f>
        <v>77530.946742352884</v>
      </c>
      <c r="F34" s="97">
        <f>'総括表(地区)'!BA97</f>
        <v>77199.847744076556</v>
      </c>
      <c r="G34" s="97">
        <f>'総括表(地区)'!BB97</f>
        <v>76877.764270150685</v>
      </c>
      <c r="H34" s="97">
        <f>'総括表(地区)'!BC97</f>
        <v>76568.07288978112</v>
      </c>
      <c r="I34" s="97" t="str">
        <f>'総括表(地区)'!BD97</f>
        <v>　</v>
      </c>
      <c r="J34" s="97" t="str">
        <f>'総括表(地区)'!BE97</f>
        <v>　</v>
      </c>
      <c r="K34" s="97" t="str">
        <f>'総括表(地区)'!BF97</f>
        <v>　</v>
      </c>
    </row>
    <row r="35" spans="1:11" s="92" customFormat="1" ht="15" customHeight="1">
      <c r="A35" s="98" t="str">
        <f t="shared" si="3"/>
        <v>蒲田地区</v>
      </c>
      <c r="B35" s="99">
        <f>'総括表(地区)'!AW98</f>
        <v>140984.59044656748</v>
      </c>
      <c r="C35" s="99">
        <f>'総括表(地区)'!AX98</f>
        <v>140501.81378667642</v>
      </c>
      <c r="D35" s="99">
        <f>'総括表(地区)'!AY98</f>
        <v>140020.00237850146</v>
      </c>
      <c r="E35" s="99">
        <f>'総括表(地区)'!AZ98</f>
        <v>139534.13363516025</v>
      </c>
      <c r="F35" s="99">
        <f>'総括表(地区)'!BA98</f>
        <v>139043.44137294914</v>
      </c>
      <c r="G35" s="99">
        <f>'総括表(地区)'!BB98</f>
        <v>138548.4253718257</v>
      </c>
      <c r="H35" s="99">
        <f>'総括表(地区)'!BC98</f>
        <v>138051.07863144265</v>
      </c>
      <c r="I35" s="99" t="str">
        <f>'総括表(地区)'!BD98</f>
        <v>　</v>
      </c>
      <c r="J35" s="99" t="str">
        <f>'総括表(地区)'!BE98</f>
        <v>　</v>
      </c>
      <c r="K35" s="99" t="str">
        <f>'総括表(地区)'!BF98</f>
        <v>　</v>
      </c>
    </row>
    <row r="36" spans="1:11" s="92" customFormat="1" ht="15" customHeight="1">
      <c r="A36" s="100" t="str">
        <f t="shared" si="3"/>
        <v>区全域</v>
      </c>
      <c r="B36" s="101">
        <f>'総括表(地区)'!AW99</f>
        <v>344738.17152483389</v>
      </c>
      <c r="C36" s="101">
        <f>'総括表(地区)'!AX99</f>
        <v>343876.28978026484</v>
      </c>
      <c r="D36" s="101">
        <f>'総括表(地区)'!AY99</f>
        <v>343029.46141962736</v>
      </c>
      <c r="E36" s="101">
        <f>'総括表(地区)'!AZ99</f>
        <v>342196.64378937281</v>
      </c>
      <c r="F36" s="101">
        <f>'総括表(地区)'!BA99</f>
        <v>341377.71704121947</v>
      </c>
      <c r="G36" s="101">
        <f>'総括表(地区)'!BB99</f>
        <v>340569.58747538237</v>
      </c>
      <c r="H36" s="101">
        <f>'総括表(地区)'!BC99</f>
        <v>339776.49127425742</v>
      </c>
      <c r="I36" s="101" t="str">
        <f>'総括表(地区)'!BD99</f>
        <v>　</v>
      </c>
      <c r="J36" s="101" t="str">
        <f>'総括表(地区)'!BE99</f>
        <v>　</v>
      </c>
      <c r="K36" s="101" t="str">
        <f>'総括表(地区)'!BF99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総括表!$A$103</f>
        <v>：女性人口_区全域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IF(総括表!C106="","",総括表!C106)</f>
        <v>362840.99999999994</v>
      </c>
      <c r="G3" s="103">
        <f>IF(総括表!D106="","",総括表!D106)</f>
        <v>366880.99999999994</v>
      </c>
      <c r="H3" s="103">
        <f>IF(総括表!E106="","",総括表!E106)</f>
        <v>369921.99999999994</v>
      </c>
      <c r="I3" s="103">
        <f>IF(総括表!F106="","",総括表!F106)</f>
        <v>370042</v>
      </c>
      <c r="J3" s="103">
        <f>IF(総括表!G106="","",総括表!G106)</f>
        <v>367068.99999999988</v>
      </c>
      <c r="K3" s="103">
        <f>IF(総括表!H106="","",総括表!H106)</f>
        <v>366643.00000000006</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IF(総括表!I106="","",総括表!I106)</f>
        <v>368997</v>
      </c>
      <c r="C6" s="106">
        <f>IF(総括表!J106="","",総括表!J106)</f>
        <v>369211.62278682308</v>
      </c>
      <c r="D6" s="106">
        <f>IF(総括表!K106="","",総括表!K106)</f>
        <v>369547.07055258902</v>
      </c>
      <c r="E6" s="106">
        <f>IF(総括表!L106="","",総括表!L106)</f>
        <v>369844.25866439019</v>
      </c>
      <c r="F6" s="106">
        <f>IF(総括表!M106="","",総括表!M106)</f>
        <v>370086.49523368658</v>
      </c>
      <c r="G6" s="106">
        <f>IF(総括表!N106="","",総括表!N106)</f>
        <v>370303.17896103277</v>
      </c>
      <c r="H6" s="106">
        <f>IF(総括表!O106="","",総括表!O106)</f>
        <v>370513.49477239209</v>
      </c>
      <c r="I6" s="106">
        <f>IF(総括表!P106="","",総括表!P106)</f>
        <v>370870.9797365251</v>
      </c>
      <c r="J6" s="106">
        <f>IF(総括表!Q106="","",総括表!Q106)</f>
        <v>371228.94251063478</v>
      </c>
      <c r="K6" s="106">
        <f>IF(総括表!R106="","",総括表!R106)</f>
        <v>371545.11324956617</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IF(総括表!S106="","",総括表!S106)</f>
        <v>371844.27915727696</v>
      </c>
      <c r="C9" s="106">
        <f>IF(総括表!T106="","",総括表!T106)</f>
        <v>372141.14708592405</v>
      </c>
      <c r="D9" s="106">
        <f>IF(総括表!U106="","",総括表!U106)</f>
        <v>372589.28123723052</v>
      </c>
      <c r="E9" s="106">
        <f>IF(総括表!V106="","",総括表!V106)</f>
        <v>373041.84719019395</v>
      </c>
      <c r="F9" s="106">
        <f>IF(総括表!W106="","",総括表!W106)</f>
        <v>373468.40175922739</v>
      </c>
      <c r="G9" s="106">
        <f>IF(総括表!X106="","",総括表!X106)</f>
        <v>373854.84241245547</v>
      </c>
      <c r="H9" s="106">
        <f>IF(総括表!Y106="","",総括表!Y106)</f>
        <v>374158.40967350191</v>
      </c>
      <c r="I9" s="106">
        <f>IF(総括表!Z106="","",総括表!Z106)</f>
        <v>374568.87071381416</v>
      </c>
      <c r="J9" s="106">
        <f>IF(総括表!AA106="","",総括表!AA106)</f>
        <v>374892.88931741857</v>
      </c>
      <c r="K9" s="106">
        <f>IF(総括表!AB106="","",総括表!AB106)</f>
        <v>375012.83627096313</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IF(総括表!AC106="","",総括表!AC106)</f>
        <v>375082.22767707612</v>
      </c>
      <c r="C12" s="106">
        <f>IF(総括表!AD106="","",総括表!AD106)</f>
        <v>375026.86331726098</v>
      </c>
      <c r="D12" s="106">
        <f>IF(総括表!AE106="","",総括表!AE106)</f>
        <v>375010.18497524504</v>
      </c>
      <c r="E12" s="106">
        <f>IF(総括表!AF106="","",総括表!AF106)</f>
        <v>374972.22918031586</v>
      </c>
      <c r="F12" s="106">
        <f>IF(総括表!AG106="","",総括表!AG106)</f>
        <v>375138.09502320702</v>
      </c>
      <c r="G12" s="106">
        <f>IF(総括表!AH106="","",総括表!AH106)</f>
        <v>375350.47514481144</v>
      </c>
      <c r="H12" s="106">
        <f>IF(総括表!AI106="","",総括表!AI106)</f>
        <v>375582.15792192973</v>
      </c>
      <c r="I12" s="106">
        <f>IF(総括表!AJ106="","",総括表!AJ106)</f>
        <v>375809.27132413536</v>
      </c>
      <c r="J12" s="106">
        <f>IF(総括表!AK106="","",総括表!AK106)</f>
        <v>376016.36085713381</v>
      </c>
      <c r="K12" s="106">
        <f>IF(総括表!AL106="","",総括表!AL106)</f>
        <v>376193.64037260209</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IF(総括表!AM106="","",総括表!AM106)</f>
        <v>376314.60176131566</v>
      </c>
      <c r="C15" s="106">
        <f>IF(総括表!AN106="","",総括表!AN106)</f>
        <v>376371.56211001414</v>
      </c>
      <c r="D15" s="106">
        <f>IF(総括表!AO106="","",総括表!AO106)</f>
        <v>376354.12410868803</v>
      </c>
      <c r="E15" s="106">
        <f>IF(総括表!AP106="","",総括表!AP106)</f>
        <v>376269.3768392026</v>
      </c>
      <c r="F15" s="106">
        <f>IF(総括表!AQ106="","",総括表!AQ106)</f>
        <v>376104.93221444869</v>
      </c>
      <c r="G15" s="106">
        <f>IF(総括表!AR106="","",総括表!AR106)</f>
        <v>375870.23625175457</v>
      </c>
      <c r="H15" s="106">
        <f>IF(総括表!AS106="","",総括表!AS106)</f>
        <v>375573.89591683494</v>
      </c>
      <c r="I15" s="106">
        <f>IF(総括表!AT106="","",総括表!AT106)</f>
        <v>375221.39831386035</v>
      </c>
      <c r="J15" s="106">
        <f>IF(総括表!AU106="","",総括表!AU106)</f>
        <v>374833.50118573545</v>
      </c>
      <c r="K15" s="106">
        <f>IF(総括表!AV106="","",総括表!AV106)</f>
        <v>374397.01349445153</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IF(総括表!AW106="","",総括表!AW106)</f>
        <v>373926.16497497418</v>
      </c>
      <c r="C18" s="106">
        <f>IF(総括表!AX106="","",総括表!AX106)</f>
        <v>373426.65925927053</v>
      </c>
      <c r="D18" s="106">
        <f>IF(総括表!AY106="","",総括表!AY106)</f>
        <v>372905.11965874385</v>
      </c>
      <c r="E18" s="106">
        <f>IF(総括表!AZ106="","",総括表!AZ106)</f>
        <v>372371.40103496984</v>
      </c>
      <c r="F18" s="106">
        <f>IF(総括表!BA106="","",総括表!BA106)</f>
        <v>371836.55113902374</v>
      </c>
      <c r="G18" s="106">
        <f>IF(総括表!BB106="","",総括表!BB106)</f>
        <v>371305.97389859636</v>
      </c>
      <c r="H18" s="106">
        <f>IF(総括表!BC106="","",総括表!BC106)</f>
        <v>370795.34381374053</v>
      </c>
      <c r="I18" s="106" t="str">
        <f>IF(総括表!BD106="","",総括表!BD106)</f>
        <v>　</v>
      </c>
      <c r="J18" s="106" t="str">
        <f>IF(総括表!BE106="","",総括表!BE106)</f>
        <v>　</v>
      </c>
      <c r="K18" s="106" t="str">
        <f>IF(総括表!BF106="","",総括表!BF106)</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'総括表(地区)'!$A$103</f>
        <v>：女性人口_地区別(基本推計)</v>
      </c>
      <c r="K1" s="87" t="s">
        <v>267</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'総括表(地区)'!C103</f>
        <v>120005.00000000003</v>
      </c>
      <c r="G3" s="95">
        <f>'総括表(地区)'!D103</f>
        <v>121514.99999999999</v>
      </c>
      <c r="H3" s="95">
        <f>'総括表(地区)'!E103</f>
        <v>122618.99999999993</v>
      </c>
      <c r="I3" s="95">
        <f>'総括表(地区)'!F103</f>
        <v>122384.00000000003</v>
      </c>
      <c r="J3" s="95">
        <f>'総括表(地区)'!G103</f>
        <v>121257.99999999994</v>
      </c>
      <c r="K3" s="95">
        <f>'総括表(地区)'!H103</f>
        <v>121317.99999999997</v>
      </c>
    </row>
    <row r="4" spans="1:61" s="89" customFormat="1" ht="15" customHeight="1">
      <c r="A4" s="88"/>
      <c r="D4" s="150" t="str">
        <f>"調布地区"</f>
        <v>調布地区</v>
      </c>
      <c r="E4" s="151"/>
      <c r="F4" s="97">
        <f>'総括表(地区)'!C104</f>
        <v>97985.999999999927</v>
      </c>
      <c r="G4" s="97">
        <f>'総括表(地区)'!D104</f>
        <v>98970</v>
      </c>
      <c r="H4" s="97">
        <f>'総括表(地区)'!E104</f>
        <v>99866.999999999985</v>
      </c>
      <c r="I4" s="97">
        <f>'総括表(地区)'!F104</f>
        <v>100140.99999999997</v>
      </c>
      <c r="J4" s="97">
        <f>'総括表(地区)'!G104</f>
        <v>99403.999999999971</v>
      </c>
      <c r="K4" s="97">
        <f>'総括表(地区)'!H104</f>
        <v>99380.000000000058</v>
      </c>
    </row>
    <row r="5" spans="1:61" s="89" customFormat="1" ht="15" customHeight="1">
      <c r="A5" s="88"/>
      <c r="D5" s="152" t="str">
        <f>"蒲田地区"</f>
        <v>蒲田地区</v>
      </c>
      <c r="E5" s="153"/>
      <c r="F5" s="99">
        <f>'総括表(地区)'!C105</f>
        <v>144850</v>
      </c>
      <c r="G5" s="99">
        <f>'総括表(地区)'!D105</f>
        <v>146395.99999999994</v>
      </c>
      <c r="H5" s="99">
        <f>'総括表(地区)'!E105</f>
        <v>147436</v>
      </c>
      <c r="I5" s="99">
        <f>'総括表(地区)'!F105</f>
        <v>147516.99999999997</v>
      </c>
      <c r="J5" s="99">
        <f>'総括表(地区)'!G105</f>
        <v>146406.99999999997</v>
      </c>
      <c r="K5" s="99">
        <f>'総括表(地区)'!H105</f>
        <v>145945</v>
      </c>
    </row>
    <row r="6" spans="1:61" s="92" customFormat="1" ht="15" customHeight="1">
      <c r="A6" s="91"/>
      <c r="D6" s="154" t="str">
        <f>"区全域"</f>
        <v>区全域</v>
      </c>
      <c r="E6" s="155"/>
      <c r="F6" s="101">
        <f>'総括表(地区)'!C106</f>
        <v>362841</v>
      </c>
      <c r="G6" s="101">
        <f>'総括表(地区)'!D106</f>
        <v>366881</v>
      </c>
      <c r="H6" s="101">
        <f>'総括表(地区)'!E106</f>
        <v>369922</v>
      </c>
      <c r="I6" s="101">
        <f>'総括表(地区)'!F106</f>
        <v>370042</v>
      </c>
      <c r="J6" s="101">
        <f>'総括表(地区)'!G106</f>
        <v>367069</v>
      </c>
      <c r="K6" s="101">
        <f>'総括表(地区)'!H106</f>
        <v>366643</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'総括表(地区)'!I103</f>
        <v>122408.00000000001</v>
      </c>
      <c r="C9" s="95">
        <f>'総括表(地区)'!J103</f>
        <v>122573.8910619963</v>
      </c>
      <c r="D9" s="95">
        <f>'総括表(地区)'!K103</f>
        <v>122778.25701107437</v>
      </c>
      <c r="E9" s="95">
        <f>'総括表(地区)'!L103</f>
        <v>122959.06693252792</v>
      </c>
      <c r="F9" s="95">
        <f>'総括表(地区)'!M103</f>
        <v>123131.1961227901</v>
      </c>
      <c r="G9" s="95">
        <f>'総括表(地区)'!N103</f>
        <v>123289.07313221575</v>
      </c>
      <c r="H9" s="95">
        <f>'総括表(地区)'!O103</f>
        <v>123480.76443307866</v>
      </c>
      <c r="I9" s="95">
        <f>'総括表(地区)'!P103</f>
        <v>123710.8515737737</v>
      </c>
      <c r="J9" s="95">
        <f>'総括表(地区)'!Q103</f>
        <v>123960.92686907521</v>
      </c>
      <c r="K9" s="95">
        <f>'総括表(地区)'!R103</f>
        <v>124200.74835840979</v>
      </c>
    </row>
    <row r="10" spans="1:61" s="92" customFormat="1" ht="15" customHeight="1">
      <c r="A10" s="96" t="str">
        <f>"調布地区"</f>
        <v>調布地区</v>
      </c>
      <c r="B10" s="97">
        <f>'総括表(地区)'!I104</f>
        <v>99483.000000000029</v>
      </c>
      <c r="C10" s="97">
        <f>'総括表(地区)'!J104</f>
        <v>99513.858436069859</v>
      </c>
      <c r="D10" s="97">
        <f>'総括表(地区)'!K104</f>
        <v>99579.175087850424</v>
      </c>
      <c r="E10" s="97">
        <f>'総括表(地区)'!L104</f>
        <v>99629.671302844537</v>
      </c>
      <c r="F10" s="97">
        <f>'総括表(地区)'!M104</f>
        <v>99669.664756386366</v>
      </c>
      <c r="G10" s="97">
        <f>'総括表(地区)'!N104</f>
        <v>99691.441142067197</v>
      </c>
      <c r="H10" s="97">
        <f>'総括表(地区)'!O104</f>
        <v>99716.735298443062</v>
      </c>
      <c r="I10" s="97">
        <f>'総括表(地区)'!P104</f>
        <v>99792.597047006915</v>
      </c>
      <c r="J10" s="97">
        <f>'総括表(地区)'!Q104</f>
        <v>99878.058354357665</v>
      </c>
      <c r="K10" s="97">
        <f>'総括表(地区)'!R104</f>
        <v>99976.22206367414</v>
      </c>
    </row>
    <row r="11" spans="1:61" s="92" customFormat="1" ht="15" customHeight="1">
      <c r="A11" s="98" t="str">
        <f>"蒲田地区"</f>
        <v>蒲田地区</v>
      </c>
      <c r="B11" s="99">
        <f>'総括表(地区)'!I105</f>
        <v>147105.99999999994</v>
      </c>
      <c r="C11" s="99">
        <f>'総括表(地区)'!J105</f>
        <v>147123.87328875691</v>
      </c>
      <c r="D11" s="99">
        <f>'総括表(地区)'!K105</f>
        <v>147189.63845366423</v>
      </c>
      <c r="E11" s="99">
        <f>'総括表(地区)'!L105</f>
        <v>147255.52042901775</v>
      </c>
      <c r="F11" s="99">
        <f>'総括表(地区)'!M105</f>
        <v>147285.63435451008</v>
      </c>
      <c r="G11" s="99">
        <f>'総括表(地区)'!N105</f>
        <v>147322.66468674981</v>
      </c>
      <c r="H11" s="99">
        <f>'総括表(地区)'!O105</f>
        <v>147315.99504087036</v>
      </c>
      <c r="I11" s="99">
        <f>'総括表(地区)'!P105</f>
        <v>147367.5311157445</v>
      </c>
      <c r="J11" s="99">
        <f>'総括表(地区)'!Q105</f>
        <v>147389.95728720192</v>
      </c>
      <c r="K11" s="99">
        <f>'総括表(地区)'!R105</f>
        <v>147368.14282748225</v>
      </c>
    </row>
    <row r="12" spans="1:61" s="92" customFormat="1" ht="15" customHeight="1">
      <c r="A12" s="100" t="str">
        <f>"区全域"</f>
        <v>区全域</v>
      </c>
      <c r="B12" s="101">
        <f>'総括表(地区)'!I106</f>
        <v>368997</v>
      </c>
      <c r="C12" s="101">
        <f>'総括表(地区)'!J106</f>
        <v>369211.6227868229</v>
      </c>
      <c r="D12" s="101">
        <f>'総括表(地区)'!K106</f>
        <v>369547.07055258902</v>
      </c>
      <c r="E12" s="101">
        <f>'総括表(地区)'!L106</f>
        <v>369844.25866439031</v>
      </c>
      <c r="F12" s="101">
        <f>'総括表(地区)'!M106</f>
        <v>370086.49523368658</v>
      </c>
      <c r="G12" s="101">
        <f>'総括表(地区)'!N106</f>
        <v>370303.17896103277</v>
      </c>
      <c r="H12" s="101">
        <f>'総括表(地区)'!O106</f>
        <v>370513.49477239215</v>
      </c>
      <c r="I12" s="101">
        <f>'総括表(地区)'!P106</f>
        <v>370870.97973652522</v>
      </c>
      <c r="J12" s="101">
        <f>'総括表(地区)'!Q106</f>
        <v>371228.94251063466</v>
      </c>
      <c r="K12" s="101">
        <f>'総括表(地区)'!R106</f>
        <v>371545.11324956623</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'総括表(地区)'!S103</f>
        <v>124432.36262595985</v>
      </c>
      <c r="C15" s="95">
        <f>'総括表(地区)'!T103</f>
        <v>124694.04252657424</v>
      </c>
      <c r="D15" s="95">
        <f>'総括表(地区)'!U103</f>
        <v>125006.27026040785</v>
      </c>
      <c r="E15" s="95">
        <f>'総括表(地区)'!V103</f>
        <v>125350.47342951901</v>
      </c>
      <c r="F15" s="95">
        <f>'総括表(地区)'!W103</f>
        <v>125692.25952548601</v>
      </c>
      <c r="G15" s="95">
        <f>'総括表(地区)'!X103</f>
        <v>126037.91792436811</v>
      </c>
      <c r="H15" s="95">
        <f>'総括表(地区)'!Y103</f>
        <v>126341.68928986996</v>
      </c>
      <c r="I15" s="95">
        <f>'総括表(地区)'!Z103</f>
        <v>126698.18153984567</v>
      </c>
      <c r="J15" s="95">
        <f>'総括表(地区)'!AA103</f>
        <v>127016.00496908618</v>
      </c>
      <c r="K15" s="95">
        <f>'総括表(地区)'!AB103</f>
        <v>127272.10233321575</v>
      </c>
    </row>
    <row r="16" spans="1:61" s="92" customFormat="1" ht="15" customHeight="1">
      <c r="A16" s="96" t="str">
        <f t="shared" si="0"/>
        <v>調布地区</v>
      </c>
      <c r="B16" s="97">
        <f>'総括表(地区)'!S104</f>
        <v>100068.24342615894</v>
      </c>
      <c r="C16" s="97">
        <f>'総括表(地区)'!T104</f>
        <v>100156.65476366814</v>
      </c>
      <c r="D16" s="97">
        <f>'総括表(地区)'!U104</f>
        <v>100288.95874536649</v>
      </c>
      <c r="E16" s="97">
        <f>'総括表(地区)'!V104</f>
        <v>100420.66232868786</v>
      </c>
      <c r="F16" s="97">
        <f>'総括表(地区)'!W104</f>
        <v>100530.82666992523</v>
      </c>
      <c r="G16" s="97">
        <f>'総括表(地区)'!X104</f>
        <v>100633.2385900759</v>
      </c>
      <c r="H16" s="97">
        <f>'総括表(地区)'!Y104</f>
        <v>100707.77820164559</v>
      </c>
      <c r="I16" s="97">
        <f>'総括表(地区)'!Z104</f>
        <v>100817.09590580444</v>
      </c>
      <c r="J16" s="97">
        <f>'総括表(地区)'!AA104</f>
        <v>100903.28936345191</v>
      </c>
      <c r="K16" s="97">
        <f>'総括表(地区)'!AB104</f>
        <v>100950.12825342779</v>
      </c>
    </row>
    <row r="17" spans="1:11" s="92" customFormat="1" ht="15" customHeight="1">
      <c r="A17" s="98" t="str">
        <f t="shared" si="0"/>
        <v>蒲田地区</v>
      </c>
      <c r="B17" s="99">
        <f>'総括表(地区)'!S105</f>
        <v>147343.67310515814</v>
      </c>
      <c r="C17" s="99">
        <f>'総括表(地区)'!T105</f>
        <v>147290.44979568169</v>
      </c>
      <c r="D17" s="99">
        <f>'総括表(地区)'!U105</f>
        <v>147294.05223145618</v>
      </c>
      <c r="E17" s="99">
        <f>'総括表(地区)'!V105</f>
        <v>147270.71143198709</v>
      </c>
      <c r="F17" s="99">
        <f>'総括表(地区)'!W105</f>
        <v>147245.31556381611</v>
      </c>
      <c r="G17" s="99">
        <f>'総括表(地区)'!X105</f>
        <v>147183.68589801146</v>
      </c>
      <c r="H17" s="99">
        <f>'総括表(地区)'!Y105</f>
        <v>147108.94218198638</v>
      </c>
      <c r="I17" s="99">
        <f>'総括表(地区)'!Z105</f>
        <v>147053.59326816408</v>
      </c>
      <c r="J17" s="99">
        <f>'総括表(地区)'!AA105</f>
        <v>146973.59498488044</v>
      </c>
      <c r="K17" s="99">
        <f>'総括表(地区)'!AB105</f>
        <v>146790.6056843196</v>
      </c>
    </row>
    <row r="18" spans="1:11" s="92" customFormat="1" ht="15" customHeight="1">
      <c r="A18" s="100" t="str">
        <f t="shared" si="0"/>
        <v>区全域</v>
      </c>
      <c r="B18" s="101">
        <f>'総括表(地区)'!S106</f>
        <v>371844.27915727696</v>
      </c>
      <c r="C18" s="101">
        <f>'総括表(地区)'!T106</f>
        <v>372141.14708592417</v>
      </c>
      <c r="D18" s="101">
        <f>'総括表(地区)'!U106</f>
        <v>372589.28123723069</v>
      </c>
      <c r="E18" s="101">
        <f>'総括表(地区)'!V106</f>
        <v>373041.84719019389</v>
      </c>
      <c r="F18" s="101">
        <f>'総括表(地区)'!W106</f>
        <v>373468.40175922762</v>
      </c>
      <c r="G18" s="101">
        <f>'総括表(地区)'!X106</f>
        <v>373854.84241245541</v>
      </c>
      <c r="H18" s="101">
        <f>'総括表(地区)'!Y106</f>
        <v>374158.40967350191</v>
      </c>
      <c r="I18" s="101">
        <f>'総括表(地区)'!Z106</f>
        <v>374568.87071381434</v>
      </c>
      <c r="J18" s="101">
        <f>'総括表(地区)'!AA106</f>
        <v>374892.88931741833</v>
      </c>
      <c r="K18" s="101">
        <f>'総括表(地区)'!AB106</f>
        <v>375012.83627096313</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'総括表(地区)'!AC103</f>
        <v>127502.01473963051</v>
      </c>
      <c r="C21" s="95">
        <f>'総括表(地区)'!AD103</f>
        <v>127680.47525328642</v>
      </c>
      <c r="D21" s="95">
        <f>'総括表(地区)'!AE103</f>
        <v>127877.11925188746</v>
      </c>
      <c r="E21" s="95">
        <f>'総括表(地区)'!AF103</f>
        <v>128039.25547625913</v>
      </c>
      <c r="F21" s="95">
        <f>'総括表(地区)'!AG103</f>
        <v>128281.89249135513</v>
      </c>
      <c r="G21" s="95">
        <f>'総括表(地区)'!AH103</f>
        <v>128545.61569739271</v>
      </c>
      <c r="H21" s="95">
        <f>'総括表(地区)'!AI103</f>
        <v>128824.04148419856</v>
      </c>
      <c r="I21" s="95">
        <f>'総括表(地区)'!AJ103</f>
        <v>129112.51443171584</v>
      </c>
      <c r="J21" s="95">
        <f>'総括表(地区)'!AK103</f>
        <v>129397.22452220818</v>
      </c>
      <c r="K21" s="95">
        <f>'総括表(地区)'!AL103</f>
        <v>129682.99928307135</v>
      </c>
    </row>
    <row r="22" spans="1:11" s="92" customFormat="1" ht="15" customHeight="1">
      <c r="A22" s="96" t="str">
        <f t="shared" si="1"/>
        <v>調布地区</v>
      </c>
      <c r="B22" s="97">
        <f>'総括表(地区)'!AC104</f>
        <v>100959.62130411946</v>
      </c>
      <c r="C22" s="97">
        <f>'総括表(地区)'!AD104</f>
        <v>100933.36800756353</v>
      </c>
      <c r="D22" s="97">
        <f>'総括表(地区)'!AE104</f>
        <v>100913.98082298135</v>
      </c>
      <c r="E22" s="97">
        <f>'総括表(地区)'!AF104</f>
        <v>100893.56301918847</v>
      </c>
      <c r="F22" s="97">
        <f>'総括表(地区)'!AG104</f>
        <v>100888.94829385287</v>
      </c>
      <c r="G22" s="97">
        <f>'総括表(地区)'!AH104</f>
        <v>100879.6629978103</v>
      </c>
      <c r="H22" s="97">
        <f>'総括表(地区)'!AI104</f>
        <v>100862.34586903427</v>
      </c>
      <c r="I22" s="97">
        <f>'総括表(地区)'!AJ104</f>
        <v>100830.35844813475</v>
      </c>
      <c r="J22" s="97">
        <f>'総括表(地区)'!AK104</f>
        <v>100789.36561776749</v>
      </c>
      <c r="K22" s="97">
        <f>'総括表(地区)'!AL104</f>
        <v>100730.3857573165</v>
      </c>
    </row>
    <row r="23" spans="1:11" s="92" customFormat="1" ht="15" customHeight="1">
      <c r="A23" s="98" t="str">
        <f t="shared" si="1"/>
        <v>蒲田地区</v>
      </c>
      <c r="B23" s="99">
        <f>'総括表(地区)'!AC105</f>
        <v>146620.59163332617</v>
      </c>
      <c r="C23" s="99">
        <f>'総括表(地区)'!AD105</f>
        <v>146413.02005641104</v>
      </c>
      <c r="D23" s="99">
        <f>'総括表(地区)'!AE105</f>
        <v>146219.08490037621</v>
      </c>
      <c r="E23" s="99">
        <f>'総括表(地区)'!AF105</f>
        <v>146039.41068486829</v>
      </c>
      <c r="F23" s="99">
        <f>'総括表(地区)'!AG105</f>
        <v>145967.25423799903</v>
      </c>
      <c r="G23" s="99">
        <f>'総括表(地区)'!AH105</f>
        <v>145925.19644960845</v>
      </c>
      <c r="H23" s="99">
        <f>'総括表(地区)'!AI105</f>
        <v>145895.77056869687</v>
      </c>
      <c r="I23" s="99">
        <f>'総括表(地区)'!AJ105</f>
        <v>145866.39844428477</v>
      </c>
      <c r="J23" s="99">
        <f>'総括表(地区)'!AK105</f>
        <v>145829.77071715813</v>
      </c>
      <c r="K23" s="99">
        <f>'総括表(地区)'!AL105</f>
        <v>145780.25533221426</v>
      </c>
    </row>
    <row r="24" spans="1:11" s="92" customFormat="1" ht="15" customHeight="1">
      <c r="A24" s="100" t="str">
        <f t="shared" si="1"/>
        <v>区全域</v>
      </c>
      <c r="B24" s="101">
        <f>'総括表(地区)'!AC106</f>
        <v>375082.22767707618</v>
      </c>
      <c r="C24" s="101">
        <f>'総括表(地区)'!AD106</f>
        <v>375026.8633172611</v>
      </c>
      <c r="D24" s="101">
        <f>'総括表(地区)'!AE106</f>
        <v>375010.18497524492</v>
      </c>
      <c r="E24" s="101">
        <f>'総括表(地区)'!AF106</f>
        <v>374972.22918031586</v>
      </c>
      <c r="F24" s="101">
        <f>'総括表(地区)'!AG106</f>
        <v>375138.09502320713</v>
      </c>
      <c r="G24" s="101">
        <f>'総括表(地区)'!AH106</f>
        <v>375350.47514481173</v>
      </c>
      <c r="H24" s="101">
        <f>'総括表(地区)'!AI106</f>
        <v>375582.15792192955</v>
      </c>
      <c r="I24" s="101">
        <f>'総括表(地区)'!AJ106</f>
        <v>375809.27132413542</v>
      </c>
      <c r="J24" s="101">
        <f>'総括表(地区)'!AK106</f>
        <v>376016.36085713375</v>
      </c>
      <c r="K24" s="101">
        <f>'総括表(地区)'!AL106</f>
        <v>376193.64037260209</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'総括表(地区)'!AM103</f>
        <v>129958.4348637341</v>
      </c>
      <c r="C27" s="95">
        <f>'総括表(地区)'!AN103</f>
        <v>130218.97179044211</v>
      </c>
      <c r="D27" s="95">
        <f>'総括表(地区)'!AO103</f>
        <v>130460.2566777069</v>
      </c>
      <c r="E27" s="95">
        <f>'総括表(地区)'!AP103</f>
        <v>130681.73504945931</v>
      </c>
      <c r="F27" s="95">
        <f>'総括表(地区)'!AQ103</f>
        <v>130887.57308488774</v>
      </c>
      <c r="G27" s="95">
        <f>'総括表(地区)'!AR103</f>
        <v>131068.34241701018</v>
      </c>
      <c r="H27" s="95">
        <f>'総括表(地区)'!AS103</f>
        <v>131236.14348495024</v>
      </c>
      <c r="I27" s="95">
        <f>'総括表(地区)'!AT103</f>
        <v>131384.74591461738</v>
      </c>
      <c r="J27" s="95">
        <f>'総括表(地区)'!AU103</f>
        <v>131527.30817414861</v>
      </c>
      <c r="K27" s="95">
        <f>'総括表(地区)'!AV103</f>
        <v>131656.86091793314</v>
      </c>
    </row>
    <row r="28" spans="1:11" s="92" customFormat="1" ht="15" customHeight="1">
      <c r="A28" s="96" t="str">
        <f t="shared" si="2"/>
        <v>調布地区</v>
      </c>
      <c r="B28" s="97">
        <f>'総括表(地区)'!AM104</f>
        <v>100651.52944917347</v>
      </c>
      <c r="C28" s="97">
        <f>'総括表(地区)'!AN104</f>
        <v>100549.50457333856</v>
      </c>
      <c r="D28" s="97">
        <f>'総括表(地区)'!AO104</f>
        <v>100427.20622091164</v>
      </c>
      <c r="E28" s="97">
        <f>'総括表(地区)'!AP104</f>
        <v>100283.88733858385</v>
      </c>
      <c r="F28" s="97">
        <f>'総括表(地区)'!AQ104</f>
        <v>100117.27173836963</v>
      </c>
      <c r="G28" s="97">
        <f>'総括表(地区)'!AR104</f>
        <v>99933.164174478807</v>
      </c>
      <c r="H28" s="97">
        <f>'総括表(地区)'!AS104</f>
        <v>99726.450872988775</v>
      </c>
      <c r="I28" s="97">
        <f>'総括表(地区)'!AT104</f>
        <v>99508.816446215918</v>
      </c>
      <c r="J28" s="97">
        <f>'総括表(地区)'!AU104</f>
        <v>99280.654036178938</v>
      </c>
      <c r="K28" s="97">
        <f>'総括表(地区)'!AV104</f>
        <v>99040.144567134092</v>
      </c>
    </row>
    <row r="29" spans="1:11" s="92" customFormat="1" ht="15" customHeight="1">
      <c r="A29" s="98" t="str">
        <f t="shared" si="2"/>
        <v>蒲田地区</v>
      </c>
      <c r="B29" s="99">
        <f>'総括表(地区)'!AM105</f>
        <v>145704.63744840806</v>
      </c>
      <c r="C29" s="99">
        <f>'総括表(地区)'!AN105</f>
        <v>145603.08574623347</v>
      </c>
      <c r="D29" s="99">
        <f>'総括表(地区)'!AO105</f>
        <v>145466.66121006946</v>
      </c>
      <c r="E29" s="99">
        <f>'総括表(地区)'!AP105</f>
        <v>145303.75445115942</v>
      </c>
      <c r="F29" s="99">
        <f>'総括表(地区)'!AQ105</f>
        <v>145100.08739119134</v>
      </c>
      <c r="G29" s="99">
        <f>'総括表(地区)'!AR105</f>
        <v>144868.72966026558</v>
      </c>
      <c r="H29" s="99">
        <f>'総括表(地区)'!AS105</f>
        <v>144611.30155889591</v>
      </c>
      <c r="I29" s="99">
        <f>'総括表(地区)'!AT105</f>
        <v>144327.83595302707</v>
      </c>
      <c r="J29" s="99">
        <f>'総括表(地区)'!AU105</f>
        <v>144025.53897540789</v>
      </c>
      <c r="K29" s="99">
        <f>'総括表(地区)'!AV105</f>
        <v>143700.00800938433</v>
      </c>
    </row>
    <row r="30" spans="1:11" s="92" customFormat="1" ht="15" customHeight="1">
      <c r="A30" s="100" t="str">
        <f t="shared" si="2"/>
        <v>区全域</v>
      </c>
      <c r="B30" s="101">
        <f>'総括表(地区)'!AM106</f>
        <v>376314.60176131583</v>
      </c>
      <c r="C30" s="101">
        <f>'総括表(地区)'!AN106</f>
        <v>376371.5621100142</v>
      </c>
      <c r="D30" s="101">
        <f>'総括表(地区)'!AO106</f>
        <v>376354.12410868815</v>
      </c>
      <c r="E30" s="101">
        <f>'総括表(地区)'!AP106</f>
        <v>376269.37683920265</v>
      </c>
      <c r="F30" s="101">
        <f>'総括表(地区)'!AQ106</f>
        <v>376104.93221444875</v>
      </c>
      <c r="G30" s="101">
        <f>'総括表(地区)'!AR106</f>
        <v>375870.23625175451</v>
      </c>
      <c r="H30" s="101">
        <f>'総括表(地区)'!AS106</f>
        <v>375573.89591683482</v>
      </c>
      <c r="I30" s="101">
        <f>'総括表(地区)'!AT106</f>
        <v>375221.39831386035</v>
      </c>
      <c r="J30" s="101">
        <f>'総括表(地区)'!AU106</f>
        <v>374833.50118573557</v>
      </c>
      <c r="K30" s="101">
        <f>'総括表(地区)'!AV106</f>
        <v>374397.01349445159</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'総括表(地区)'!AW103</f>
        <v>131778.26315473297</v>
      </c>
      <c r="C33" s="95">
        <f>'総括表(地区)'!AX103</f>
        <v>131891.04114904403</v>
      </c>
      <c r="D33" s="95">
        <f>'総括表(地区)'!AY103</f>
        <v>131999.43038128188</v>
      </c>
      <c r="E33" s="95">
        <f>'総括表(地区)'!AZ103</f>
        <v>132103.48340346283</v>
      </c>
      <c r="F33" s="95">
        <f>'総括表(地区)'!BA103</f>
        <v>132206.88491886281</v>
      </c>
      <c r="G33" s="95">
        <f>'総括表(地区)'!BB103</f>
        <v>132311.63772780952</v>
      </c>
      <c r="H33" s="95">
        <f>'総括表(地区)'!BC103</f>
        <v>132418.93928456734</v>
      </c>
      <c r="I33" s="95" t="str">
        <f>'総括表(地区)'!BD103</f>
        <v>　</v>
      </c>
      <c r="J33" s="95" t="str">
        <f>'総括表(地区)'!BE103</f>
        <v>　</v>
      </c>
      <c r="K33" s="95" t="str">
        <f>'総括表(地区)'!BF103</f>
        <v>　</v>
      </c>
    </row>
    <row r="34" spans="1:11" s="92" customFormat="1" ht="15" customHeight="1">
      <c r="A34" s="96" t="str">
        <f t="shared" si="3"/>
        <v>調布地区</v>
      </c>
      <c r="B34" s="97">
        <f>'総括表(地区)'!AW104</f>
        <v>98792.067024365373</v>
      </c>
      <c r="C34" s="97">
        <f>'総括表(地区)'!AX104</f>
        <v>98540.225753660518</v>
      </c>
      <c r="D34" s="97">
        <f>'総括表(地区)'!AY104</f>
        <v>98284.996260377142</v>
      </c>
      <c r="E34" s="97">
        <f>'総括表(地区)'!AZ104</f>
        <v>98035.839054927754</v>
      </c>
      <c r="F34" s="97">
        <f>'総括表(地区)'!BA104</f>
        <v>97794.006465317594</v>
      </c>
      <c r="G34" s="97">
        <f>'総括表(地区)'!BB104</f>
        <v>97559.512042498784</v>
      </c>
      <c r="H34" s="97">
        <f>'総括表(地区)'!BC104</f>
        <v>97337.824977946002</v>
      </c>
      <c r="I34" s="97" t="str">
        <f>'総括表(地区)'!BD104</f>
        <v>　</v>
      </c>
      <c r="J34" s="97" t="str">
        <f>'総括表(地区)'!BE104</f>
        <v>　</v>
      </c>
      <c r="K34" s="97" t="str">
        <f>'総括表(地区)'!BF104</f>
        <v>　</v>
      </c>
    </row>
    <row r="35" spans="1:11" s="92" customFormat="1" ht="15" customHeight="1">
      <c r="A35" s="98" t="str">
        <f t="shared" si="3"/>
        <v>蒲田地区</v>
      </c>
      <c r="B35" s="99">
        <f>'総括表(地区)'!AW105</f>
        <v>143355.83479587582</v>
      </c>
      <c r="C35" s="99">
        <f>'総括表(地区)'!AX105</f>
        <v>142995.39235656595</v>
      </c>
      <c r="D35" s="99">
        <f>'総括表(地区)'!AY105</f>
        <v>142620.69301708479</v>
      </c>
      <c r="E35" s="99">
        <f>'総括表(地区)'!AZ105</f>
        <v>142232.07857657925</v>
      </c>
      <c r="F35" s="99">
        <f>'総括表(地区)'!BA105</f>
        <v>141835.65975484333</v>
      </c>
      <c r="G35" s="99">
        <f>'総括表(地区)'!BB105</f>
        <v>141434.82412828802</v>
      </c>
      <c r="H35" s="99">
        <f>'総括表(地区)'!BC105</f>
        <v>141038.57955122722</v>
      </c>
      <c r="I35" s="99" t="str">
        <f>'総括表(地区)'!BD105</f>
        <v>　</v>
      </c>
      <c r="J35" s="99" t="str">
        <f>'総括表(地区)'!BE105</f>
        <v>　</v>
      </c>
      <c r="K35" s="99" t="str">
        <f>'総括表(地区)'!BF105</f>
        <v>　</v>
      </c>
    </row>
    <row r="36" spans="1:11" s="92" customFormat="1" ht="15" customHeight="1">
      <c r="A36" s="100" t="str">
        <f t="shared" si="3"/>
        <v>区全域</v>
      </c>
      <c r="B36" s="101">
        <f>'総括表(地区)'!AW106</f>
        <v>373926.16497497435</v>
      </c>
      <c r="C36" s="101">
        <f>'総括表(地区)'!AX106</f>
        <v>373426.6592592707</v>
      </c>
      <c r="D36" s="101">
        <f>'総括表(地区)'!AY106</f>
        <v>372905.1196587439</v>
      </c>
      <c r="E36" s="101">
        <f>'総括表(地区)'!AZ106</f>
        <v>372371.40103496989</v>
      </c>
      <c r="F36" s="101">
        <f>'総括表(地区)'!BA106</f>
        <v>371836.55113902362</v>
      </c>
      <c r="G36" s="101">
        <f>'総括表(地区)'!BB106</f>
        <v>371305.97389859654</v>
      </c>
      <c r="H36" s="101">
        <f>'総括表(地区)'!BC106</f>
        <v>370795.34381374059</v>
      </c>
      <c r="I36" s="101" t="str">
        <f>'総括表(地区)'!BD106</f>
        <v>　</v>
      </c>
      <c r="J36" s="101" t="str">
        <f>'総括表(地区)'!BE106</f>
        <v>　</v>
      </c>
      <c r="K36" s="101" t="str">
        <f>'総括表(地区)'!BF106</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総括表!$A$411</f>
        <v>総人口（男女別）_区全域（基本推計）</v>
      </c>
      <c r="K1" s="87" t="s">
        <v>267</v>
      </c>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56" t="str">
        <f>総括表!B412</f>
        <v>女性人口</v>
      </c>
      <c r="E3" s="156"/>
      <c r="F3" s="94">
        <f>総括表!C412</f>
        <v>362840.99999999994</v>
      </c>
      <c r="G3" s="94">
        <f>総括表!D412</f>
        <v>366880.99999999994</v>
      </c>
      <c r="H3" s="94">
        <f>総括表!E412</f>
        <v>369921.99999999994</v>
      </c>
      <c r="I3" s="94">
        <f>総括表!F412</f>
        <v>370042</v>
      </c>
      <c r="J3" s="94">
        <f>総括表!G412</f>
        <v>367068.99999999988</v>
      </c>
      <c r="K3" s="94">
        <f>総括表!H412</f>
        <v>366643.00000000006</v>
      </c>
    </row>
    <row r="4" spans="1:11" s="92" customFormat="1" ht="20.100000000000001" customHeight="1">
      <c r="A4" s="91"/>
      <c r="D4" s="157" t="str">
        <f>総括表!B411</f>
        <v>男性人口</v>
      </c>
      <c r="E4" s="157"/>
      <c r="F4" s="104">
        <f>総括表!C411</f>
        <v>360499.99999999994</v>
      </c>
      <c r="G4" s="104">
        <f>総括表!D411</f>
        <v>362653.00000000017</v>
      </c>
      <c r="H4" s="104">
        <f>総括表!E411</f>
        <v>364570.99999999988</v>
      </c>
      <c r="I4" s="104">
        <f>総括表!F411</f>
        <v>363630</v>
      </c>
      <c r="J4" s="104">
        <f>総括表!G411</f>
        <v>361634.00000000006</v>
      </c>
      <c r="K4" s="104">
        <f>総括表!H411</f>
        <v>361782.00000000006</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94" t="str">
        <f>総括表!B412</f>
        <v>女性人口</v>
      </c>
      <c r="B7" s="94">
        <f>総括表!I412</f>
        <v>368997</v>
      </c>
      <c r="C7" s="94">
        <f>総括表!J412</f>
        <v>369211.62278682308</v>
      </c>
      <c r="D7" s="94">
        <f>総括表!K412</f>
        <v>369547.07055258902</v>
      </c>
      <c r="E7" s="94">
        <f>総括表!L412</f>
        <v>369844.25866439019</v>
      </c>
      <c r="F7" s="94">
        <f>総括表!M412</f>
        <v>370086.49523368658</v>
      </c>
      <c r="G7" s="94">
        <f>総括表!N412</f>
        <v>370303.17896103277</v>
      </c>
      <c r="H7" s="94">
        <f>総括表!O412</f>
        <v>370513.49477239209</v>
      </c>
      <c r="I7" s="94">
        <f>総括表!P412</f>
        <v>370870.9797365251</v>
      </c>
      <c r="J7" s="94">
        <f>総括表!Q412</f>
        <v>371228.94251063478</v>
      </c>
      <c r="K7" s="94">
        <f>総括表!R412</f>
        <v>371545.11324956617</v>
      </c>
    </row>
    <row r="8" spans="1:11" s="92" customFormat="1" ht="15" customHeight="1">
      <c r="A8" s="104" t="str">
        <f>総括表!B411</f>
        <v>男性人口</v>
      </c>
      <c r="B8" s="104">
        <f>総括表!I411</f>
        <v>364637</v>
      </c>
      <c r="C8" s="104">
        <f>総括表!J411</f>
        <v>364454.89046941721</v>
      </c>
      <c r="D8" s="104">
        <f>総括表!K411</f>
        <v>364451.6308692359</v>
      </c>
      <c r="E8" s="104">
        <f>総括表!L411</f>
        <v>364345.87732205691</v>
      </c>
      <c r="F8" s="104">
        <f>総括表!M411</f>
        <v>364138.66368071915</v>
      </c>
      <c r="G8" s="104">
        <f>総括表!N411</f>
        <v>363791.92701142369</v>
      </c>
      <c r="H8" s="104">
        <f>総括表!O411</f>
        <v>363402.23383373092</v>
      </c>
      <c r="I8" s="104">
        <f>総括表!P411</f>
        <v>363179.55808221619</v>
      </c>
      <c r="J8" s="104">
        <f>総括表!Q411</f>
        <v>362924.10517467151</v>
      </c>
      <c r="K8" s="104">
        <f>総括表!R411</f>
        <v>362689.59867426648</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94" t="str">
        <f>A7</f>
        <v>女性人口</v>
      </c>
      <c r="B11" s="94">
        <f>総括表!S412</f>
        <v>371844.27915727696</v>
      </c>
      <c r="C11" s="94">
        <f>総括表!T412</f>
        <v>372141.14708592405</v>
      </c>
      <c r="D11" s="94">
        <f>総括表!U412</f>
        <v>372589.28123723052</v>
      </c>
      <c r="E11" s="94">
        <f>総括表!V412</f>
        <v>373041.84719019395</v>
      </c>
      <c r="F11" s="94">
        <f>総括表!W412</f>
        <v>373468.40175922739</v>
      </c>
      <c r="G11" s="94">
        <f>総括表!X412</f>
        <v>373854.84241245547</v>
      </c>
      <c r="H11" s="94">
        <f>総括表!Y412</f>
        <v>374158.40967350191</v>
      </c>
      <c r="I11" s="94">
        <f>総括表!Z412</f>
        <v>374568.87071381416</v>
      </c>
      <c r="J11" s="94">
        <f>総括表!AA412</f>
        <v>374892.88931741857</v>
      </c>
      <c r="K11" s="94">
        <f>総括表!AB412</f>
        <v>375012.83627096313</v>
      </c>
    </row>
    <row r="12" spans="1:11" s="92" customFormat="1" ht="15" customHeight="1">
      <c r="A12" s="104" t="str">
        <f>A8</f>
        <v>男性人口</v>
      </c>
      <c r="B12" s="104">
        <f>総括表!S411</f>
        <v>362405.94910508109</v>
      </c>
      <c r="C12" s="104">
        <f>総括表!T411</f>
        <v>362136.21180443361</v>
      </c>
      <c r="D12" s="104">
        <f>総括表!U411</f>
        <v>362002.68160958204</v>
      </c>
      <c r="E12" s="104">
        <f>総括表!V411</f>
        <v>361832.26258178364</v>
      </c>
      <c r="F12" s="104">
        <f>総括表!W411</f>
        <v>361652.81864879344</v>
      </c>
      <c r="G12" s="104">
        <f>総括表!X411</f>
        <v>361450.25552740059</v>
      </c>
      <c r="H12" s="104">
        <f>総括表!Y411</f>
        <v>361234.49622392276</v>
      </c>
      <c r="I12" s="104">
        <f>総括表!Z411</f>
        <v>361123.43458217644</v>
      </c>
      <c r="J12" s="104">
        <f>総括表!AA411</f>
        <v>360922.12060011621</v>
      </c>
      <c r="K12" s="104">
        <f>総括表!AB411</f>
        <v>360536.10404653894</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94" t="str">
        <f>A7</f>
        <v>女性人口</v>
      </c>
      <c r="B15" s="94">
        <f>総括表!AC412</f>
        <v>375082.22767707612</v>
      </c>
      <c r="C15" s="94">
        <f>総括表!AD412</f>
        <v>375026.86331726098</v>
      </c>
      <c r="D15" s="94">
        <f>総括表!AE412</f>
        <v>375010.18497524504</v>
      </c>
      <c r="E15" s="94">
        <f>総括表!AF412</f>
        <v>374972.22918031586</v>
      </c>
      <c r="F15" s="94">
        <f>総括表!AG412</f>
        <v>375138.09502320702</v>
      </c>
      <c r="G15" s="94">
        <f>総括表!AH412</f>
        <v>375350.47514481144</v>
      </c>
      <c r="H15" s="94">
        <f>総括表!AI412</f>
        <v>375582.15792192973</v>
      </c>
      <c r="I15" s="94">
        <f>総括表!AJ412</f>
        <v>375809.27132413536</v>
      </c>
      <c r="J15" s="94">
        <f>総括表!AK412</f>
        <v>376016.36085713381</v>
      </c>
      <c r="K15" s="94">
        <f>総括表!AL412</f>
        <v>376193.64037260209</v>
      </c>
    </row>
    <row r="16" spans="1:11" s="92" customFormat="1" ht="15" customHeight="1">
      <c r="A16" s="104" t="str">
        <f>A8</f>
        <v>男性人口</v>
      </c>
      <c r="B16" s="104">
        <f>総括表!AC411</f>
        <v>360053.80641809362</v>
      </c>
      <c r="C16" s="104">
        <f>総括表!AD411</f>
        <v>359455.70305472217</v>
      </c>
      <c r="D16" s="104">
        <f>総括表!AE411</f>
        <v>358881.37724283332</v>
      </c>
      <c r="E16" s="104">
        <f>総括表!AF411</f>
        <v>358220.26558788889</v>
      </c>
      <c r="F16" s="104">
        <f>総括表!AG411</f>
        <v>357562.77661234932</v>
      </c>
      <c r="G16" s="104">
        <f>総括表!AH411</f>
        <v>356886.93108777812</v>
      </c>
      <c r="H16" s="104">
        <f>総括表!AI411</f>
        <v>356203.96074620186</v>
      </c>
      <c r="I16" s="104">
        <f>総括表!AJ411</f>
        <v>355510.83179156703</v>
      </c>
      <c r="J16" s="104">
        <f>総括表!AK411</f>
        <v>354795.81474932039</v>
      </c>
      <c r="K16" s="104">
        <f>総括表!AL411</f>
        <v>354060.61118981201</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94" t="str">
        <f>A7</f>
        <v>女性人口</v>
      </c>
      <c r="B19" s="94">
        <f>総括表!AM412</f>
        <v>376314.60176131566</v>
      </c>
      <c r="C19" s="94">
        <f>総括表!AN412</f>
        <v>376371.56211001414</v>
      </c>
      <c r="D19" s="94">
        <f>総括表!AO412</f>
        <v>376354.12410868803</v>
      </c>
      <c r="E19" s="94">
        <f>総括表!AP412</f>
        <v>376269.3768392026</v>
      </c>
      <c r="F19" s="94">
        <f>総括表!AQ412</f>
        <v>376104.93221444869</v>
      </c>
      <c r="G19" s="94">
        <f>総括表!AR412</f>
        <v>375870.23625175457</v>
      </c>
      <c r="H19" s="94">
        <f>総括表!AS412</f>
        <v>375573.89591683494</v>
      </c>
      <c r="I19" s="94">
        <f>総括表!AT412</f>
        <v>375221.39831386035</v>
      </c>
      <c r="J19" s="94">
        <f>総括表!AU412</f>
        <v>374833.50118573545</v>
      </c>
      <c r="K19" s="94">
        <f>総括表!AV412</f>
        <v>374397.01349445153</v>
      </c>
    </row>
    <row r="20" spans="1:11" s="92" customFormat="1" ht="15" customHeight="1">
      <c r="A20" s="104" t="str">
        <f>A8</f>
        <v>男性人口</v>
      </c>
      <c r="B20" s="104">
        <f>総括表!AM411</f>
        <v>353302.40077480325</v>
      </c>
      <c r="C20" s="104">
        <f>総括表!AN411</f>
        <v>352518.54424856696</v>
      </c>
      <c r="D20" s="104">
        <f>総括表!AO411</f>
        <v>351712.9246691697</v>
      </c>
      <c r="E20" s="104">
        <f>総括表!AP411</f>
        <v>350878.68807809107</v>
      </c>
      <c r="F20" s="104">
        <f>総括表!AQ411</f>
        <v>350021.05521065503</v>
      </c>
      <c r="G20" s="104">
        <f>総括表!AR411</f>
        <v>349149.59901188524</v>
      </c>
      <c r="H20" s="104">
        <f>総括表!AS411</f>
        <v>348267.47032138408</v>
      </c>
      <c r="I20" s="104">
        <f>総括表!AT411</f>
        <v>347375.74997889949</v>
      </c>
      <c r="J20" s="104">
        <f>総括表!AU411</f>
        <v>346490.37763146567</v>
      </c>
      <c r="K20" s="104">
        <f>総括表!AV411</f>
        <v>345608.41325177124</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94" t="str">
        <f>A7</f>
        <v>女性人口</v>
      </c>
      <c r="B23" s="94">
        <f>総括表!AW412</f>
        <v>373926.16497497418</v>
      </c>
      <c r="C23" s="94">
        <f>総括表!AX412</f>
        <v>373426.65925927053</v>
      </c>
      <c r="D23" s="94">
        <f>総括表!AY412</f>
        <v>372905.11965874385</v>
      </c>
      <c r="E23" s="94">
        <f>総括表!AZ412</f>
        <v>372371.40103496984</v>
      </c>
      <c r="F23" s="94">
        <f>総括表!BA412</f>
        <v>371836.55113902374</v>
      </c>
      <c r="G23" s="94">
        <f>総括表!BB412</f>
        <v>371305.97389859636</v>
      </c>
      <c r="H23" s="94">
        <f>総括表!BC412</f>
        <v>370795.34381374053</v>
      </c>
      <c r="I23" s="94" t="str">
        <f>総括表!BD412</f>
        <v>　</v>
      </c>
      <c r="J23" s="94" t="str">
        <f>総括表!BE412</f>
        <v>　</v>
      </c>
      <c r="K23" s="94" t="str">
        <f>総括表!BF412</f>
        <v>　</v>
      </c>
    </row>
    <row r="24" spans="1:11" s="92" customFormat="1" ht="15" customHeight="1">
      <c r="A24" s="104" t="str">
        <f>A8</f>
        <v>男性人口</v>
      </c>
      <c r="B24" s="104">
        <f>総括表!AW411</f>
        <v>344738.17152483377</v>
      </c>
      <c r="C24" s="104">
        <f>総括表!AX411</f>
        <v>343876.28978026478</v>
      </c>
      <c r="D24" s="104">
        <f>総括表!AY411</f>
        <v>343029.4614196273</v>
      </c>
      <c r="E24" s="104">
        <f>総括表!AZ411</f>
        <v>342196.64378937276</v>
      </c>
      <c r="F24" s="104">
        <f>総括表!BA411</f>
        <v>341377.71704121929</v>
      </c>
      <c r="G24" s="104">
        <f>総括表!BB411</f>
        <v>340569.58747538214</v>
      </c>
      <c r="H24" s="104">
        <f>総括表!BC411</f>
        <v>339776.49127425731</v>
      </c>
      <c r="I24" s="104" t="str">
        <f>総括表!BD411</f>
        <v>　</v>
      </c>
      <c r="J24" s="104" t="str">
        <f>総括表!BE411</f>
        <v>　</v>
      </c>
      <c r="K24" s="104" t="str">
        <f>総括表!BF411</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総括表!$A$346</f>
        <v>総人口（男女別）_構成比_区全域（基本推計）</v>
      </c>
      <c r="K1" s="87"/>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56" t="str">
        <f>総括表!B416</f>
        <v>女性比率</v>
      </c>
      <c r="E3" s="156"/>
      <c r="F3" s="123">
        <f>総括表!C416</f>
        <v>0.50161818561370097</v>
      </c>
      <c r="G3" s="123">
        <f>総括表!D416</f>
        <v>0.50289774020127909</v>
      </c>
      <c r="H3" s="123">
        <f>総括表!E416</f>
        <v>0.50364264873865405</v>
      </c>
      <c r="I3" s="123">
        <f>総括表!F416</f>
        <v>0.50436980012866806</v>
      </c>
      <c r="J3" s="123">
        <f>総括表!G416</f>
        <v>0.50372922850598956</v>
      </c>
      <c r="K3" s="123">
        <f>総括表!H416</f>
        <v>0.50333665099358194</v>
      </c>
    </row>
    <row r="4" spans="1:11" s="92" customFormat="1" ht="20.100000000000001" customHeight="1">
      <c r="A4" s="91"/>
      <c r="D4" s="157" t="str">
        <f>総括表!B415</f>
        <v>男性比率</v>
      </c>
      <c r="E4" s="157"/>
      <c r="F4" s="124">
        <f>総括表!C415</f>
        <v>0.49838181438629903</v>
      </c>
      <c r="G4" s="124">
        <f>総括表!D415</f>
        <v>0.49710225979872097</v>
      </c>
      <c r="H4" s="124">
        <f>総括表!E415</f>
        <v>0.49635735126134595</v>
      </c>
      <c r="I4" s="124">
        <f>総括表!F415</f>
        <v>0.495630199871332</v>
      </c>
      <c r="J4" s="124">
        <f>総括表!G415</f>
        <v>0.4962707714940105</v>
      </c>
      <c r="K4" s="124">
        <f>総括表!H415</f>
        <v>0.49666334900641801</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94" t="str">
        <f>総括表!B416</f>
        <v>女性比率</v>
      </c>
      <c r="B7" s="123">
        <f>総括表!I416</f>
        <v>0.50297150895405607</v>
      </c>
      <c r="C7" s="123">
        <f>総括表!J416</f>
        <v>0.50324175373378699</v>
      </c>
      <c r="D7" s="123">
        <f>総括表!K416</f>
        <v>0.50347101409953665</v>
      </c>
      <c r="E7" s="123">
        <f>総括表!L416</f>
        <v>0.50374452139359382</v>
      </c>
      <c r="F7" s="123">
        <f>総括表!M416</f>
        <v>0.50405041388241278</v>
      </c>
      <c r="G7" s="123">
        <f>総括表!N416</f>
        <v>0.50443488309391693</v>
      </c>
      <c r="H7" s="123">
        <f>総括表!O416</f>
        <v>0.50484473943089292</v>
      </c>
      <c r="I7" s="123">
        <f>総括表!P416</f>
        <v>0.50523902732716774</v>
      </c>
      <c r="J7" s="123">
        <f>総括表!Q416</f>
        <v>0.50565606678481201</v>
      </c>
      <c r="K7" s="123">
        <f>総括表!R416</f>
        <v>0.5060304385174712</v>
      </c>
    </row>
    <row r="8" spans="1:11" s="92" customFormat="1" ht="15" customHeight="1">
      <c r="A8" s="104" t="str">
        <f>総括表!B415</f>
        <v>男性比率</v>
      </c>
      <c r="B8" s="124">
        <f>総括表!I415</f>
        <v>0.49702849104594399</v>
      </c>
      <c r="C8" s="124">
        <f>総括表!J415</f>
        <v>0.49675824626621307</v>
      </c>
      <c r="D8" s="124">
        <f>総括表!K415</f>
        <v>0.4965289859004634</v>
      </c>
      <c r="E8" s="124">
        <f>総括表!L415</f>
        <v>0.49625547860640618</v>
      </c>
      <c r="F8" s="124">
        <f>総括表!M415</f>
        <v>0.49594958611758722</v>
      </c>
      <c r="G8" s="124">
        <f>総括表!N415</f>
        <v>0.49556511690608301</v>
      </c>
      <c r="H8" s="124">
        <f>総括表!O415</f>
        <v>0.49515526056910708</v>
      </c>
      <c r="I8" s="124">
        <f>総括表!P415</f>
        <v>0.49476097267283226</v>
      </c>
      <c r="J8" s="124">
        <f>総括表!Q415</f>
        <v>0.49434393321518794</v>
      </c>
      <c r="K8" s="124">
        <f>総括表!R415</f>
        <v>0.49396956148252874</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94" t="str">
        <f>A7</f>
        <v>女性比率</v>
      </c>
      <c r="B11" s="123">
        <f>総括表!S416</f>
        <v>0.50642718904870643</v>
      </c>
      <c r="C11" s="123">
        <f>総括表!T416</f>
        <v>0.50681277664383506</v>
      </c>
      <c r="D11" s="123">
        <f>総括表!U416</f>
        <v>0.50720576875536594</v>
      </c>
      <c r="E11" s="123">
        <f>総括表!V416</f>
        <v>0.50762687408588136</v>
      </c>
      <c r="F11" s="123">
        <f>総括表!W416</f>
        <v>0.50803648621643371</v>
      </c>
      <c r="G11" s="123">
        <f>総括表!X416</f>
        <v>0.50843499312041329</v>
      </c>
      <c r="H11" s="123">
        <f>総括表!Y416</f>
        <v>0.50878708058368283</v>
      </c>
      <c r="I11" s="123">
        <f>総括表!Z416</f>
        <v>0.50913794804896617</v>
      </c>
      <c r="J11" s="123">
        <f>総括表!AA416</f>
        <v>0.50949339747694733</v>
      </c>
      <c r="K11" s="123">
        <f>総括表!AB416</f>
        <v>0.50984076750771701</v>
      </c>
    </row>
    <row r="12" spans="1:11" s="92" customFormat="1" ht="15" customHeight="1">
      <c r="A12" s="104" t="str">
        <f>A8</f>
        <v>男性比率</v>
      </c>
      <c r="B12" s="124">
        <f>総括表!S415</f>
        <v>0.49357281095129363</v>
      </c>
      <c r="C12" s="124">
        <f>総括表!T415</f>
        <v>0.49318722335616488</v>
      </c>
      <c r="D12" s="124">
        <f>総括表!U415</f>
        <v>0.49279423124463412</v>
      </c>
      <c r="E12" s="124">
        <f>総括表!V415</f>
        <v>0.49237312591411858</v>
      </c>
      <c r="F12" s="124">
        <f>総括表!W415</f>
        <v>0.49196351378356634</v>
      </c>
      <c r="G12" s="124">
        <f>総括表!X415</f>
        <v>0.49156500687958676</v>
      </c>
      <c r="H12" s="124">
        <f>総括表!Y415</f>
        <v>0.49121291941631717</v>
      </c>
      <c r="I12" s="124">
        <f>総括表!Z415</f>
        <v>0.49086205195103388</v>
      </c>
      <c r="J12" s="124">
        <f>総括表!AA415</f>
        <v>0.49050660252305261</v>
      </c>
      <c r="K12" s="124">
        <f>総括表!AB415</f>
        <v>0.49015923249228305</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94" t="str">
        <f>A7</f>
        <v>女性比率</v>
      </c>
      <c r="B15" s="123">
        <f>総括表!AC416</f>
        <v>0.51022152401866661</v>
      </c>
      <c r="C15" s="123">
        <f>総括表!AD416</f>
        <v>0.51060008839927495</v>
      </c>
      <c r="D15" s="123">
        <f>総括表!AE416</f>
        <v>0.51098854964598917</v>
      </c>
      <c r="E15" s="123">
        <f>総括表!AF416</f>
        <v>0.51142398736482098</v>
      </c>
      <c r="F15" s="123">
        <f>総括表!AG416</f>
        <v>0.51199351542439531</v>
      </c>
      <c r="G15" s="123">
        <f>総括表!AH416</f>
        <v>0.51260762144891603</v>
      </c>
      <c r="H15" s="123">
        <f>総括表!AI416</f>
        <v>0.51324034214463954</v>
      </c>
      <c r="I15" s="123">
        <f>総括表!AJ416</f>
        <v>0.51387794445010426</v>
      </c>
      <c r="J15" s="123">
        <f>総括表!AK416</f>
        <v>0.51451846781986343</v>
      </c>
      <c r="K15" s="123">
        <f>総括表!AL416</f>
        <v>0.51515433093024487</v>
      </c>
    </row>
    <row r="16" spans="1:11" s="92" customFormat="1" ht="15" customHeight="1">
      <c r="A16" s="104" t="str">
        <f>A8</f>
        <v>男性比率</v>
      </c>
      <c r="B16" s="124">
        <f>総括表!AC415</f>
        <v>0.48977847598133339</v>
      </c>
      <c r="C16" s="124">
        <f>総括表!AD415</f>
        <v>0.48939991160072505</v>
      </c>
      <c r="D16" s="124">
        <f>総括表!AE415</f>
        <v>0.48901145035401083</v>
      </c>
      <c r="E16" s="124">
        <f>総括表!AF415</f>
        <v>0.48857601263517902</v>
      </c>
      <c r="F16" s="124">
        <f>総括表!AG415</f>
        <v>0.48800648457560475</v>
      </c>
      <c r="G16" s="124">
        <f>総括表!AH415</f>
        <v>0.48739237855108397</v>
      </c>
      <c r="H16" s="124">
        <f>総括表!AI415</f>
        <v>0.48675965785536046</v>
      </c>
      <c r="I16" s="124">
        <f>総括表!AJ415</f>
        <v>0.48612205554989574</v>
      </c>
      <c r="J16" s="124">
        <f>総括表!AK415</f>
        <v>0.48548153218013657</v>
      </c>
      <c r="K16" s="124">
        <f>総括表!AL415</f>
        <v>0.48484566906975513</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94" t="str">
        <f>A7</f>
        <v>女性比率</v>
      </c>
      <c r="B19" s="123">
        <f>総括表!AM416</f>
        <v>0.51577005532116371</v>
      </c>
      <c r="C19" s="123">
        <f>総括表!AN416</f>
        <v>0.5163625611414957</v>
      </c>
      <c r="D19" s="123">
        <f>総括表!AO416</f>
        <v>0.51692234216675592</v>
      </c>
      <c r="E19" s="123">
        <f>総括表!AP416</f>
        <v>0.51745909119898403</v>
      </c>
      <c r="F19" s="123">
        <f>総括表!AQ416</f>
        <v>0.51796098573491989</v>
      </c>
      <c r="G19" s="123">
        <f>総括表!AR416</f>
        <v>0.51842752152439608</v>
      </c>
      <c r="H19" s="123">
        <f>総括表!AS416</f>
        <v>0.51886216156542808</v>
      </c>
      <c r="I19" s="123">
        <f>総括表!AT416</f>
        <v>0.5192677541011268</v>
      </c>
      <c r="J19" s="123">
        <f>総括表!AU416</f>
        <v>0.51964660008257724</v>
      </c>
      <c r="K19" s="123">
        <f>総括表!AV416</f>
        <v>0.51999193281971423</v>
      </c>
    </row>
    <row r="20" spans="1:11" s="92" customFormat="1" ht="15" customHeight="1">
      <c r="A20" s="104" t="str">
        <f>A8</f>
        <v>男性比率</v>
      </c>
      <c r="B20" s="124">
        <f>総括表!AM415</f>
        <v>0.48422994467883629</v>
      </c>
      <c r="C20" s="124">
        <f>総括表!AN415</f>
        <v>0.4836374388585043</v>
      </c>
      <c r="D20" s="124">
        <f>総括表!AO415</f>
        <v>0.48307765783324408</v>
      </c>
      <c r="E20" s="124">
        <f>総括表!AP415</f>
        <v>0.48254090880101597</v>
      </c>
      <c r="F20" s="124">
        <f>総括表!AQ415</f>
        <v>0.48203901426508011</v>
      </c>
      <c r="G20" s="124">
        <f>総括表!AR415</f>
        <v>0.48157247847560397</v>
      </c>
      <c r="H20" s="124">
        <f>総括表!AS415</f>
        <v>0.48113783843457197</v>
      </c>
      <c r="I20" s="124">
        <f>総括表!AT415</f>
        <v>0.4807322458988732</v>
      </c>
      <c r="J20" s="124">
        <f>総括表!AU415</f>
        <v>0.48035339991742276</v>
      </c>
      <c r="K20" s="124">
        <f>総括表!AV415</f>
        <v>0.48000806718028571</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94" t="str">
        <f>A7</f>
        <v>女性比率</v>
      </c>
      <c r="B23" s="123">
        <f>総括表!AW416</f>
        <v>0.52030711137851759</v>
      </c>
      <c r="C23" s="123">
        <f>総括表!AX416</f>
        <v>0.52059824898153084</v>
      </c>
      <c r="D23" s="123">
        <f>総括表!AY416</f>
        <v>0.52086479618997916</v>
      </c>
      <c r="E23" s="123">
        <f>総括表!AZ416</f>
        <v>0.5211139845002547</v>
      </c>
      <c r="F23" s="123">
        <f>総括表!BA416</f>
        <v>0.52135321421395542</v>
      </c>
      <c r="G23" s="123">
        <f>総括表!BB416</f>
        <v>0.52158831408953732</v>
      </c>
      <c r="H23" s="123">
        <f>総括表!BC416</f>
        <v>0.52182668310772673</v>
      </c>
      <c r="I23" s="123" t="str">
        <f>総括表!BD416</f>
        <v>　</v>
      </c>
      <c r="J23" s="123" t="str">
        <f>総括表!BE416</f>
        <v>　</v>
      </c>
      <c r="K23" s="123" t="str">
        <f>総括表!BF416</f>
        <v>　</v>
      </c>
    </row>
    <row r="24" spans="1:11" s="92" customFormat="1" ht="15" customHeight="1">
      <c r="A24" s="104" t="str">
        <f>A8</f>
        <v>男性比率</v>
      </c>
      <c r="B24" s="124">
        <f>総括表!AW415</f>
        <v>0.47969288862148241</v>
      </c>
      <c r="C24" s="124">
        <f>総括表!AX415</f>
        <v>0.47940175101846916</v>
      </c>
      <c r="D24" s="124">
        <f>総括表!AY415</f>
        <v>0.47913520381002084</v>
      </c>
      <c r="E24" s="124">
        <f>総括表!AZ415</f>
        <v>0.4788860154997453</v>
      </c>
      <c r="F24" s="124">
        <f>総括表!BA415</f>
        <v>0.47864678578604458</v>
      </c>
      <c r="G24" s="124">
        <f>総括表!BB415</f>
        <v>0.47841168591046268</v>
      </c>
      <c r="H24" s="124">
        <f>総括表!BC415</f>
        <v>0.47817331689227321</v>
      </c>
      <c r="I24" s="124" t="str">
        <f>総括表!BD415</f>
        <v>　</v>
      </c>
      <c r="J24" s="124" t="str">
        <f>総括表!BE415</f>
        <v>　</v>
      </c>
      <c r="K24" s="124" t="str">
        <f>総括表!BF415</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P18" sqref="P18"/>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総括表!$A$28</f>
        <v>：総人口_区全域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IF(総括表!C31="","",総括表!C31)</f>
        <v>723341</v>
      </c>
      <c r="G3" s="103">
        <f>IF(総括表!D31="","",総括表!D31)</f>
        <v>729534.00000000012</v>
      </c>
      <c r="H3" s="103">
        <f>IF(総括表!E31="","",総括表!E31)</f>
        <v>734493.00000000023</v>
      </c>
      <c r="I3" s="103">
        <f>IF(総括表!F31="","",総括表!F31)</f>
        <v>733672.00000000023</v>
      </c>
      <c r="J3" s="103">
        <f>IF(総括表!G31="","",総括表!G31)</f>
        <v>728703.00000000023</v>
      </c>
      <c r="K3" s="103">
        <f>IF(総括表!H31="","",総括表!H31)</f>
        <v>728425</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IF(総括表!I31="","",総括表!I31)</f>
        <v>733633.99999999988</v>
      </c>
      <c r="C6" s="106">
        <f>IF(総括表!J31="","",総括表!J31)</f>
        <v>733666.51325624017</v>
      </c>
      <c r="D6" s="106">
        <f>IF(総括表!K31="","",総括表!K31)</f>
        <v>733998.70142182522</v>
      </c>
      <c r="E6" s="106">
        <f>IF(総括表!L31="","",総括表!L31)</f>
        <v>734190.13598644745</v>
      </c>
      <c r="F6" s="106">
        <f>IF(総括表!M31="","",総括表!M31)</f>
        <v>734225.15891440562</v>
      </c>
      <c r="G6" s="106">
        <f>IF(総括表!N31="","",総括表!N31)</f>
        <v>734095.10597245628</v>
      </c>
      <c r="H6" s="106">
        <f>IF(総括表!O31="","",総括表!O31)</f>
        <v>733915.72860612301</v>
      </c>
      <c r="I6" s="106">
        <f>IF(総括表!P31="","",総括表!P31)</f>
        <v>734050.53781874152</v>
      </c>
      <c r="J6" s="106">
        <f>IF(総括表!Q31="","",総括表!Q31)</f>
        <v>734153.04768530582</v>
      </c>
      <c r="K6" s="106">
        <f>IF(総括表!R31="","",総括表!R31)</f>
        <v>734234.71192383277</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IF(総括表!S31="","",総括表!S31)</f>
        <v>734250.22826235811</v>
      </c>
      <c r="C9" s="106">
        <f>IF(総括表!T31="","",総括表!T31)</f>
        <v>734277.35889035754</v>
      </c>
      <c r="D9" s="106">
        <f>IF(総括表!U31="","",総括表!U31)</f>
        <v>734591.96284681302</v>
      </c>
      <c r="E9" s="106">
        <f>IF(総括表!V31="","",総括表!V31)</f>
        <v>734874.10977197741</v>
      </c>
      <c r="F9" s="106">
        <f>IF(総括表!W31="","",総括表!W31)</f>
        <v>735121.22040802077</v>
      </c>
      <c r="G9" s="106">
        <f>IF(総括表!X31="","",総括表!X31)</f>
        <v>735305.09793985612</v>
      </c>
      <c r="H9" s="106">
        <f>IF(総括表!Y31="","",総括表!Y31)</f>
        <v>735392.90589742421</v>
      </c>
      <c r="I9" s="106">
        <f>IF(総括表!Z31="","",総括表!Z31)</f>
        <v>735692.30529599066</v>
      </c>
      <c r="J9" s="106">
        <f>IF(総括表!AA31="","",総括表!AA31)</f>
        <v>735815.00991753465</v>
      </c>
      <c r="K9" s="106">
        <f>IF(総括表!AB31="","",総括表!AB31)</f>
        <v>735548.94031750213</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IF(総括表!AC31="","",総括表!AC31)</f>
        <v>735136.03409516939</v>
      </c>
      <c r="C12" s="106">
        <f>IF(総括表!AD31="","",総括表!AD31)</f>
        <v>734482.56637198303</v>
      </c>
      <c r="D12" s="106">
        <f>IF(総括表!AE31="","",総括表!AE31)</f>
        <v>733891.56221807841</v>
      </c>
      <c r="E12" s="106">
        <f>IF(総括表!AF31="","",総括表!AF31)</f>
        <v>733192.49476820487</v>
      </c>
      <c r="F12" s="106">
        <f>IF(総括表!AG31="","",総括表!AG31)</f>
        <v>732700.87163555645</v>
      </c>
      <c r="G12" s="106">
        <f>IF(総括表!AH31="","",総括表!AH31)</f>
        <v>732237.40623258951</v>
      </c>
      <c r="H12" s="106">
        <f>IF(総括表!AI31="","",総括表!AI31)</f>
        <v>731786.11866813141</v>
      </c>
      <c r="I12" s="106">
        <f>IF(総括表!AJ31="","",総括表!AJ31)</f>
        <v>731320.10311570251</v>
      </c>
      <c r="J12" s="106">
        <f>IF(総括表!AK31="","",総括表!AK31)</f>
        <v>730812.17560645414</v>
      </c>
      <c r="K12" s="106">
        <f>IF(総括表!AL31="","",総括表!AL31)</f>
        <v>730254.25156241423</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IF(総括表!AM31="","",総括表!AM31)</f>
        <v>729617.00253611896</v>
      </c>
      <c r="C15" s="106">
        <f>IF(総括表!AN31="","",総括表!AN31)</f>
        <v>728890.10635858111</v>
      </c>
      <c r="D15" s="106">
        <f>IF(総括表!AO31="","",総括表!AO31)</f>
        <v>728067.04877785756</v>
      </c>
      <c r="E15" s="106">
        <f>IF(総括表!AP31="","",総括表!AP31)</f>
        <v>727148.06491729373</v>
      </c>
      <c r="F15" s="106">
        <f>IF(総括表!AQ31="","",総括表!AQ31)</f>
        <v>726125.9874251039</v>
      </c>
      <c r="G15" s="106">
        <f>IF(総括表!AR31="","",総括表!AR31)</f>
        <v>725019.83526364004</v>
      </c>
      <c r="H15" s="106">
        <f>IF(総括表!AS31="","",総括表!AS31)</f>
        <v>723841.36623821908</v>
      </c>
      <c r="I15" s="106">
        <f>IF(総括表!AT31="","",総括表!AT31)</f>
        <v>722597.14829275967</v>
      </c>
      <c r="J15" s="106">
        <f>IF(総括表!AU31="","",総括表!AU31)</f>
        <v>721323.87881720124</v>
      </c>
      <c r="K15" s="106">
        <f>IF(総括表!AV31="","",総括表!AV31)</f>
        <v>720005.42674622289</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IF(総括表!AW31="","",総括表!AW31)</f>
        <v>718664.33649980766</v>
      </c>
      <c r="C18" s="106">
        <f>IF(総括表!AX31="","",総括表!AX31)</f>
        <v>717302.9490395349</v>
      </c>
      <c r="D18" s="106">
        <f>IF(総括表!AY31="","",総括表!AY31)</f>
        <v>715934.58107837127</v>
      </c>
      <c r="E18" s="106">
        <f>IF(総括表!AZ31="","",総括表!AZ31)</f>
        <v>714568.04482434248</v>
      </c>
      <c r="F18" s="106">
        <f>IF(総括表!BA31="","",総括表!BA31)</f>
        <v>713214.26818024297</v>
      </c>
      <c r="G18" s="106">
        <f>IF(総括表!BB31="","",総括表!BB31)</f>
        <v>711875.56137397862</v>
      </c>
      <c r="H18" s="106">
        <f>IF(総括表!BC31="","",総括表!BC31)</f>
        <v>710571.83508799784</v>
      </c>
      <c r="I18" s="106" t="str">
        <f>IF(総括表!BD31="","",総括表!BD31)</f>
        <v>　</v>
      </c>
      <c r="J18" s="106" t="str">
        <f>IF(総括表!BE31="","",総括表!BE31)</f>
        <v>　</v>
      </c>
      <c r="K18" s="106" t="str">
        <f>IF(総括表!BF31="","",総括表!BF31)</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総括表!$A$214</f>
        <v>：日本人_区全域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t="str">
        <f>IF(総括表!C217="","",総括表!C217)</f>
        <v/>
      </c>
      <c r="G3" s="103" t="str">
        <f>IF(総括表!D217="","",総括表!D217)</f>
        <v/>
      </c>
      <c r="H3" s="103" t="str">
        <f>IF(総括表!E217="","",総括表!E217)</f>
        <v/>
      </c>
      <c r="I3" s="103" t="str">
        <f>IF(総括表!F217="","",総括表!F217)</f>
        <v/>
      </c>
      <c r="J3" s="103" t="str">
        <f>IF(総括表!G217="","",総括表!G217)</f>
        <v/>
      </c>
      <c r="K3" s="103" t="str">
        <f>IF(総括表!H217="","",総括表!H217)</f>
        <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t="str">
        <f>IF(総括表!I217="","",総括表!I217)</f>
        <v/>
      </c>
      <c r="C6" s="106" t="str">
        <f>IF(総括表!J217="","",総括表!J217)</f>
        <v/>
      </c>
      <c r="D6" s="106" t="str">
        <f>IF(総括表!K217="","",総括表!K217)</f>
        <v/>
      </c>
      <c r="E6" s="106" t="str">
        <f>IF(総括表!L217="","",総括表!L217)</f>
        <v/>
      </c>
      <c r="F6" s="106" t="str">
        <f>IF(総括表!M217="","",総括表!M217)</f>
        <v/>
      </c>
      <c r="G6" s="106" t="str">
        <f>IF(総括表!N217="","",総括表!N217)</f>
        <v/>
      </c>
      <c r="H6" s="106" t="str">
        <f>IF(総括表!O217="","",総括表!O217)</f>
        <v/>
      </c>
      <c r="I6" s="106" t="str">
        <f>IF(総括表!P217="","",総括表!P217)</f>
        <v/>
      </c>
      <c r="J6" s="106" t="str">
        <f>IF(総括表!Q217="","",総括表!Q217)</f>
        <v/>
      </c>
      <c r="K6" s="106" t="str">
        <f>IF(総括表!R217="","",総括表!R217)</f>
        <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t="str">
        <f>IF(総括表!S217="","",総括表!S217)</f>
        <v/>
      </c>
      <c r="C9" s="106" t="str">
        <f>IF(総括表!T217="","",総括表!T217)</f>
        <v/>
      </c>
      <c r="D9" s="106" t="str">
        <f>IF(総括表!U217="","",総括表!U217)</f>
        <v/>
      </c>
      <c r="E9" s="106" t="str">
        <f>IF(総括表!V217="","",総括表!V217)</f>
        <v/>
      </c>
      <c r="F9" s="106" t="str">
        <f>IF(総括表!W217="","",総括表!W217)</f>
        <v/>
      </c>
      <c r="G9" s="106" t="str">
        <f>IF(総括表!X217="","",総括表!X217)</f>
        <v/>
      </c>
      <c r="H9" s="106" t="str">
        <f>IF(総括表!Y217="","",総括表!Y217)</f>
        <v/>
      </c>
      <c r="I9" s="106" t="str">
        <f>IF(総括表!Z217="","",総括表!Z217)</f>
        <v/>
      </c>
      <c r="J9" s="106" t="str">
        <f>IF(総括表!AA217="","",総括表!AA217)</f>
        <v/>
      </c>
      <c r="K9" s="106" t="str">
        <f>IF(総括表!AB217="","",総括表!AB217)</f>
        <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t="str">
        <f>IF(総括表!AC217="","",総括表!AC217)</f>
        <v/>
      </c>
      <c r="C12" s="106" t="str">
        <f>IF(総括表!AD217="","",総括表!AD217)</f>
        <v/>
      </c>
      <c r="D12" s="106" t="str">
        <f>IF(総括表!AE217="","",総括表!AE217)</f>
        <v/>
      </c>
      <c r="E12" s="106" t="str">
        <f>IF(総括表!AF217="","",総括表!AF217)</f>
        <v/>
      </c>
      <c r="F12" s="106" t="str">
        <f>IF(総括表!AG217="","",総括表!AG217)</f>
        <v/>
      </c>
      <c r="G12" s="106" t="str">
        <f>IF(総括表!AH217="","",総括表!AH217)</f>
        <v/>
      </c>
      <c r="H12" s="106" t="str">
        <f>IF(総括表!AI217="","",総括表!AI217)</f>
        <v/>
      </c>
      <c r="I12" s="106" t="str">
        <f>IF(総括表!AJ217="","",総括表!AJ217)</f>
        <v/>
      </c>
      <c r="J12" s="106" t="str">
        <f>IF(総括表!AK217="","",総括表!AK217)</f>
        <v/>
      </c>
      <c r="K12" s="106" t="str">
        <f>IF(総括表!AL217="","",総括表!AL217)</f>
        <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t="str">
        <f>IF(総括表!AM217="","",総括表!AM217)</f>
        <v/>
      </c>
      <c r="C15" s="106" t="str">
        <f>IF(総括表!AN217="","",総括表!AN217)</f>
        <v/>
      </c>
      <c r="D15" s="106" t="str">
        <f>IF(総括表!AO217="","",総括表!AO217)</f>
        <v/>
      </c>
      <c r="E15" s="106" t="str">
        <f>IF(総括表!AP217="","",総括表!AP217)</f>
        <v/>
      </c>
      <c r="F15" s="106" t="str">
        <f>IF(総括表!AQ217="","",総括表!AQ217)</f>
        <v/>
      </c>
      <c r="G15" s="106" t="str">
        <f>IF(総括表!AR217="","",総括表!AR217)</f>
        <v/>
      </c>
      <c r="H15" s="106" t="str">
        <f>IF(総括表!AS217="","",総括表!AS217)</f>
        <v/>
      </c>
      <c r="I15" s="106" t="str">
        <f>IF(総括表!AT217="","",総括表!AT217)</f>
        <v/>
      </c>
      <c r="J15" s="106" t="str">
        <f>IF(総括表!AU217="","",総括表!AU217)</f>
        <v/>
      </c>
      <c r="K15" s="106" t="str">
        <f>IF(総括表!AV217="","",総括表!AV217)</f>
        <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t="str">
        <f>IF(総括表!AW217="","",総括表!AW217)</f>
        <v/>
      </c>
      <c r="C18" s="106" t="str">
        <f>IF(総括表!AX217="","",総括表!AX217)</f>
        <v/>
      </c>
      <c r="D18" s="106" t="str">
        <f>IF(総括表!AY217="","",総括表!AY217)</f>
        <v/>
      </c>
      <c r="E18" s="106" t="str">
        <f>IF(総括表!AZ217="","",総括表!AZ217)</f>
        <v/>
      </c>
      <c r="F18" s="106" t="str">
        <f>IF(総括表!BA217="","",総括表!BA217)</f>
        <v/>
      </c>
      <c r="G18" s="106" t="str">
        <f>IF(総括表!BB217="","",総括表!BB217)</f>
        <v/>
      </c>
      <c r="H18" s="106" t="str">
        <f>IF(総括表!BC217="","",総括表!BC217)</f>
        <v/>
      </c>
      <c r="I18" s="106" t="str">
        <f>IF(総括表!BD217="","",総括表!BD217)</f>
        <v>　</v>
      </c>
      <c r="J18" s="106" t="str">
        <f>IF(総括表!BE217="","",総括表!BE217)</f>
        <v>　</v>
      </c>
      <c r="K18" s="106" t="str">
        <f>IF(総括表!BF217="","",総括表!BF217)</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F23" sqref="F23"/>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総括表!$A$221</f>
        <v>：外国人_区全域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t="str">
        <f>IF(総括表!C224="","",総括表!C224)</f>
        <v/>
      </c>
      <c r="G3" s="103" t="str">
        <f>IF(総括表!D224="","",総括表!D224)</f>
        <v/>
      </c>
      <c r="H3" s="103" t="str">
        <f>IF(総括表!E224="","",総括表!E224)</f>
        <v/>
      </c>
      <c r="I3" s="103" t="str">
        <f>IF(総括表!F224="","",総括表!F224)</f>
        <v/>
      </c>
      <c r="J3" s="103" t="str">
        <f>IF(総括表!G224="","",総括表!G224)</f>
        <v/>
      </c>
      <c r="K3" s="103" t="str">
        <f>IF(総括表!H224="","",総括表!H224)</f>
        <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t="str">
        <f>IF(総括表!I224="","",総括表!I224)</f>
        <v/>
      </c>
      <c r="C6" s="106" t="str">
        <f>IF(総括表!J224="","",総括表!J224)</f>
        <v/>
      </c>
      <c r="D6" s="106" t="str">
        <f>IF(総括表!K224="","",総括表!K224)</f>
        <v/>
      </c>
      <c r="E6" s="106" t="str">
        <f>IF(総括表!L224="","",総括表!L224)</f>
        <v/>
      </c>
      <c r="F6" s="106" t="str">
        <f>IF(総括表!M224="","",総括表!M224)</f>
        <v/>
      </c>
      <c r="G6" s="106" t="str">
        <f>IF(総括表!N224="","",総括表!N224)</f>
        <v/>
      </c>
      <c r="H6" s="106" t="str">
        <f>IF(総括表!O224="","",総括表!O224)</f>
        <v/>
      </c>
      <c r="I6" s="106" t="str">
        <f>IF(総括表!P224="","",総括表!P224)</f>
        <v/>
      </c>
      <c r="J6" s="106" t="str">
        <f>IF(総括表!Q224="","",総括表!Q224)</f>
        <v/>
      </c>
      <c r="K6" s="106" t="str">
        <f>IF(総括表!R224="","",総括表!R224)</f>
        <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t="str">
        <f>IF(総括表!S224="","",総括表!S224)</f>
        <v/>
      </c>
      <c r="C9" s="106" t="str">
        <f>IF(総括表!T224="","",総括表!T224)</f>
        <v/>
      </c>
      <c r="D9" s="106" t="str">
        <f>IF(総括表!U224="","",総括表!U224)</f>
        <v/>
      </c>
      <c r="E9" s="106" t="str">
        <f>IF(総括表!V224="","",総括表!V224)</f>
        <v/>
      </c>
      <c r="F9" s="106" t="str">
        <f>IF(総括表!W224="","",総括表!W224)</f>
        <v/>
      </c>
      <c r="G9" s="106" t="str">
        <f>IF(総括表!X224="","",総括表!X224)</f>
        <v/>
      </c>
      <c r="H9" s="106" t="str">
        <f>IF(総括表!Y224="","",総括表!Y224)</f>
        <v/>
      </c>
      <c r="I9" s="106" t="str">
        <f>IF(総括表!Z224="","",総括表!Z224)</f>
        <v/>
      </c>
      <c r="J9" s="106" t="str">
        <f>IF(総括表!AA224="","",総括表!AA224)</f>
        <v/>
      </c>
      <c r="K9" s="106" t="str">
        <f>IF(総括表!AB224="","",総括表!AB224)</f>
        <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t="str">
        <f>IF(総括表!AC224="","",総括表!AC224)</f>
        <v/>
      </c>
      <c r="C12" s="106" t="str">
        <f>IF(総括表!AD224="","",総括表!AD224)</f>
        <v/>
      </c>
      <c r="D12" s="106" t="str">
        <f>IF(総括表!AE224="","",総括表!AE224)</f>
        <v/>
      </c>
      <c r="E12" s="106" t="str">
        <f>IF(総括表!AF224="","",総括表!AF224)</f>
        <v/>
      </c>
      <c r="F12" s="106" t="str">
        <f>IF(総括表!AG224="","",総括表!AG224)</f>
        <v/>
      </c>
      <c r="G12" s="106" t="str">
        <f>IF(総括表!AH224="","",総括表!AH224)</f>
        <v/>
      </c>
      <c r="H12" s="106" t="str">
        <f>IF(総括表!AI224="","",総括表!AI224)</f>
        <v/>
      </c>
      <c r="I12" s="106" t="str">
        <f>IF(総括表!AJ224="","",総括表!AJ224)</f>
        <v/>
      </c>
      <c r="J12" s="106" t="str">
        <f>IF(総括表!AK224="","",総括表!AK224)</f>
        <v/>
      </c>
      <c r="K12" s="106" t="str">
        <f>IF(総括表!AL224="","",総括表!AL224)</f>
        <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t="str">
        <f>IF(総括表!AM224="","",総括表!AM224)</f>
        <v/>
      </c>
      <c r="C15" s="106" t="str">
        <f>IF(総括表!AN224="","",総括表!AN224)</f>
        <v/>
      </c>
      <c r="D15" s="106" t="str">
        <f>IF(総括表!AO224="","",総括表!AO224)</f>
        <v/>
      </c>
      <c r="E15" s="106" t="str">
        <f>IF(総括表!AP224="","",総括表!AP224)</f>
        <v/>
      </c>
      <c r="F15" s="106" t="str">
        <f>IF(総括表!AQ224="","",総括表!AQ224)</f>
        <v/>
      </c>
      <c r="G15" s="106" t="str">
        <f>IF(総括表!AR224="","",総括表!AR224)</f>
        <v/>
      </c>
      <c r="H15" s="106" t="str">
        <f>IF(総括表!AS224="","",総括表!AS224)</f>
        <v/>
      </c>
      <c r="I15" s="106" t="str">
        <f>IF(総括表!AT224="","",総括表!AT224)</f>
        <v/>
      </c>
      <c r="J15" s="106" t="str">
        <f>IF(総括表!AU224="","",総括表!AU224)</f>
        <v/>
      </c>
      <c r="K15" s="106" t="str">
        <f>IF(総括表!AV224="","",総括表!AV224)</f>
        <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t="str">
        <f>IF(総括表!AW224="","",総括表!AW224)</f>
        <v/>
      </c>
      <c r="C18" s="106" t="str">
        <f>IF(総括表!AX224="","",総括表!AX224)</f>
        <v/>
      </c>
      <c r="D18" s="106" t="str">
        <f>IF(総括表!AY224="","",総括表!AY224)</f>
        <v/>
      </c>
      <c r="E18" s="106" t="str">
        <f>IF(総括表!AZ224="","",総括表!AZ224)</f>
        <v/>
      </c>
      <c r="F18" s="106" t="str">
        <f>IF(総括表!BA224="","",総括表!BA224)</f>
        <v/>
      </c>
      <c r="G18" s="106" t="str">
        <f>IF(総括表!BB224="","",総括表!BB224)</f>
        <v/>
      </c>
      <c r="H18" s="106" t="str">
        <f>IF(総括表!BC224="","",総括表!BC224)</f>
        <v/>
      </c>
      <c r="I18" s="106" t="str">
        <f>IF(総括表!BD224="","",総括表!BD224)</f>
        <v>　</v>
      </c>
      <c r="J18" s="106" t="str">
        <f>IF(総括表!BE224="","",総括表!BE224)</f>
        <v>　</v>
      </c>
      <c r="K18" s="106" t="str">
        <f>IF(総括表!BF224="","",総括表!BF224)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総括表!$A$350</f>
        <v>総人口（国籍別）_区全域（メイン推計）</v>
      </c>
      <c r="K1" s="87" t="s">
        <v>267</v>
      </c>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57" t="str">
        <f>総括表!B420</f>
        <v>外国人人口</v>
      </c>
      <c r="E3" s="157"/>
      <c r="F3" s="104">
        <f>総括表!C420</f>
        <v>0</v>
      </c>
      <c r="G3" s="104">
        <f>総括表!D420</f>
        <v>0</v>
      </c>
      <c r="H3" s="104">
        <f>総括表!E420</f>
        <v>0</v>
      </c>
      <c r="I3" s="104">
        <f>総括表!F420</f>
        <v>0</v>
      </c>
      <c r="J3" s="104">
        <f>総括表!G420</f>
        <v>0</v>
      </c>
      <c r="K3" s="104">
        <f>総括表!H420</f>
        <v>0</v>
      </c>
    </row>
    <row r="4" spans="1:11" s="92" customFormat="1" ht="20.100000000000001" customHeight="1">
      <c r="A4" s="91"/>
      <c r="D4" s="159" t="str">
        <f>総括表!B419</f>
        <v>日本人人口</v>
      </c>
      <c r="E4" s="159"/>
      <c r="F4" s="98">
        <f>総括表!C419</f>
        <v>0</v>
      </c>
      <c r="G4" s="98">
        <f>総括表!D419</f>
        <v>0</v>
      </c>
      <c r="H4" s="98">
        <f>総括表!E419</f>
        <v>0</v>
      </c>
      <c r="I4" s="98">
        <f>総括表!F419</f>
        <v>0</v>
      </c>
      <c r="J4" s="98">
        <f>総括表!G419</f>
        <v>0</v>
      </c>
      <c r="K4" s="98">
        <f>総括表!H419</f>
        <v>0</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104" t="str">
        <f>総括表!B420</f>
        <v>外国人人口</v>
      </c>
      <c r="B7" s="104">
        <f>総括表!I420</f>
        <v>0</v>
      </c>
      <c r="C7" s="104">
        <f>総括表!J420</f>
        <v>0</v>
      </c>
      <c r="D7" s="104">
        <f>総括表!K420</f>
        <v>0</v>
      </c>
      <c r="E7" s="104">
        <f>総括表!L420</f>
        <v>0</v>
      </c>
      <c r="F7" s="104">
        <f>総括表!M420</f>
        <v>0</v>
      </c>
      <c r="G7" s="104">
        <f>総括表!N420</f>
        <v>0</v>
      </c>
      <c r="H7" s="104">
        <f>総括表!O420</f>
        <v>0</v>
      </c>
      <c r="I7" s="104">
        <f>総括表!P420</f>
        <v>0</v>
      </c>
      <c r="J7" s="104">
        <f>総括表!Q420</f>
        <v>0</v>
      </c>
      <c r="K7" s="104">
        <f>総括表!R420</f>
        <v>0</v>
      </c>
    </row>
    <row r="8" spans="1:11" s="92" customFormat="1" ht="15" customHeight="1">
      <c r="A8" s="98" t="str">
        <f>総括表!B419</f>
        <v>日本人人口</v>
      </c>
      <c r="B8" s="98">
        <f>総括表!I419</f>
        <v>0</v>
      </c>
      <c r="C8" s="98">
        <f>総括表!J419</f>
        <v>0</v>
      </c>
      <c r="D8" s="98">
        <f>総括表!K419</f>
        <v>0</v>
      </c>
      <c r="E8" s="98">
        <f>総括表!L419</f>
        <v>0</v>
      </c>
      <c r="F8" s="98">
        <f>総括表!M419</f>
        <v>0</v>
      </c>
      <c r="G8" s="98">
        <f>総括表!N419</f>
        <v>0</v>
      </c>
      <c r="H8" s="98">
        <f>総括表!O419</f>
        <v>0</v>
      </c>
      <c r="I8" s="98">
        <f>総括表!P419</f>
        <v>0</v>
      </c>
      <c r="J8" s="98">
        <f>総括表!Q419</f>
        <v>0</v>
      </c>
      <c r="K8" s="98">
        <f>総括表!R419</f>
        <v>0</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104" t="str">
        <f>A7</f>
        <v>外国人人口</v>
      </c>
      <c r="B11" s="104">
        <f>総括表!S420</f>
        <v>0</v>
      </c>
      <c r="C11" s="104">
        <f>総括表!T420</f>
        <v>0</v>
      </c>
      <c r="D11" s="104">
        <f>総括表!U420</f>
        <v>0</v>
      </c>
      <c r="E11" s="104">
        <f>総括表!V420</f>
        <v>0</v>
      </c>
      <c r="F11" s="104">
        <f>総括表!W420</f>
        <v>0</v>
      </c>
      <c r="G11" s="104">
        <f>総括表!X420</f>
        <v>0</v>
      </c>
      <c r="H11" s="104">
        <f>総括表!Y420</f>
        <v>0</v>
      </c>
      <c r="I11" s="104">
        <f>総括表!Z420</f>
        <v>0</v>
      </c>
      <c r="J11" s="104">
        <f>総括表!AA420</f>
        <v>0</v>
      </c>
      <c r="K11" s="104">
        <f>総括表!AB420</f>
        <v>0</v>
      </c>
    </row>
    <row r="12" spans="1:11" s="92" customFormat="1" ht="15" customHeight="1">
      <c r="A12" s="98" t="str">
        <f>A8</f>
        <v>日本人人口</v>
      </c>
      <c r="B12" s="98">
        <f>総括表!S419</f>
        <v>0</v>
      </c>
      <c r="C12" s="98">
        <f>総括表!T419</f>
        <v>0</v>
      </c>
      <c r="D12" s="98">
        <f>総括表!U419</f>
        <v>0</v>
      </c>
      <c r="E12" s="98">
        <f>総括表!V419</f>
        <v>0</v>
      </c>
      <c r="F12" s="98">
        <f>総括表!W419</f>
        <v>0</v>
      </c>
      <c r="G12" s="98">
        <f>総括表!X419</f>
        <v>0</v>
      </c>
      <c r="H12" s="98">
        <f>総括表!Y419</f>
        <v>0</v>
      </c>
      <c r="I12" s="98">
        <f>総括表!Z419</f>
        <v>0</v>
      </c>
      <c r="J12" s="98">
        <f>総括表!AA419</f>
        <v>0</v>
      </c>
      <c r="K12" s="98">
        <f>総括表!AB419</f>
        <v>0</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104" t="str">
        <f>A7</f>
        <v>外国人人口</v>
      </c>
      <c r="B15" s="104">
        <f>総括表!AC420</f>
        <v>0</v>
      </c>
      <c r="C15" s="104">
        <f>総括表!AD420</f>
        <v>0</v>
      </c>
      <c r="D15" s="104">
        <f>総括表!AE420</f>
        <v>0</v>
      </c>
      <c r="E15" s="104">
        <f>総括表!AF420</f>
        <v>0</v>
      </c>
      <c r="F15" s="104">
        <f>総括表!AG420</f>
        <v>0</v>
      </c>
      <c r="G15" s="104">
        <f>総括表!AH420</f>
        <v>0</v>
      </c>
      <c r="H15" s="104">
        <f>総括表!AI420</f>
        <v>0</v>
      </c>
      <c r="I15" s="104">
        <f>総括表!AJ420</f>
        <v>0</v>
      </c>
      <c r="J15" s="104">
        <f>総括表!AK420</f>
        <v>0</v>
      </c>
      <c r="K15" s="104">
        <f>総括表!AL420</f>
        <v>0</v>
      </c>
    </row>
    <row r="16" spans="1:11" s="92" customFormat="1" ht="15" customHeight="1">
      <c r="A16" s="98" t="str">
        <f>A8</f>
        <v>日本人人口</v>
      </c>
      <c r="B16" s="98">
        <f>総括表!AC419</f>
        <v>0</v>
      </c>
      <c r="C16" s="98">
        <f>総括表!AD419</f>
        <v>0</v>
      </c>
      <c r="D16" s="98">
        <f>総括表!AE419</f>
        <v>0</v>
      </c>
      <c r="E16" s="98">
        <f>総括表!AF419</f>
        <v>0</v>
      </c>
      <c r="F16" s="98">
        <f>総括表!AG419</f>
        <v>0</v>
      </c>
      <c r="G16" s="98">
        <f>総括表!AH419</f>
        <v>0</v>
      </c>
      <c r="H16" s="98">
        <f>総括表!AI419</f>
        <v>0</v>
      </c>
      <c r="I16" s="98">
        <f>総括表!AJ419</f>
        <v>0</v>
      </c>
      <c r="J16" s="98">
        <f>総括表!AK419</f>
        <v>0</v>
      </c>
      <c r="K16" s="98">
        <f>総括表!AL419</f>
        <v>0</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104" t="str">
        <f>A7</f>
        <v>外国人人口</v>
      </c>
      <c r="B19" s="104">
        <f>総括表!AM420</f>
        <v>0</v>
      </c>
      <c r="C19" s="104">
        <f>総括表!AN420</f>
        <v>0</v>
      </c>
      <c r="D19" s="104">
        <f>総括表!AO420</f>
        <v>0</v>
      </c>
      <c r="E19" s="104">
        <f>総括表!AP420</f>
        <v>0</v>
      </c>
      <c r="F19" s="104">
        <f>総括表!AQ420</f>
        <v>0</v>
      </c>
      <c r="G19" s="104">
        <f>総括表!AR420</f>
        <v>0</v>
      </c>
      <c r="H19" s="104">
        <f>総括表!AS420</f>
        <v>0</v>
      </c>
      <c r="I19" s="104">
        <f>総括表!AT420</f>
        <v>0</v>
      </c>
      <c r="J19" s="104">
        <f>総括表!AU420</f>
        <v>0</v>
      </c>
      <c r="K19" s="104">
        <f>総括表!AV420</f>
        <v>0</v>
      </c>
    </row>
    <row r="20" spans="1:11" s="92" customFormat="1" ht="15" customHeight="1">
      <c r="A20" s="98" t="str">
        <f>A8</f>
        <v>日本人人口</v>
      </c>
      <c r="B20" s="98">
        <f>総括表!AM419</f>
        <v>0</v>
      </c>
      <c r="C20" s="98">
        <f>総括表!AN419</f>
        <v>0</v>
      </c>
      <c r="D20" s="98">
        <f>総括表!AO419</f>
        <v>0</v>
      </c>
      <c r="E20" s="98">
        <f>総括表!AP419</f>
        <v>0</v>
      </c>
      <c r="F20" s="98">
        <f>総括表!AQ419</f>
        <v>0</v>
      </c>
      <c r="G20" s="98">
        <f>総括表!AR419</f>
        <v>0</v>
      </c>
      <c r="H20" s="98">
        <f>総括表!AS419</f>
        <v>0</v>
      </c>
      <c r="I20" s="98">
        <f>総括表!AT419</f>
        <v>0</v>
      </c>
      <c r="J20" s="98">
        <f>総括表!AU419</f>
        <v>0</v>
      </c>
      <c r="K20" s="98">
        <f>総括表!AV419</f>
        <v>0</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104" t="str">
        <f>A7</f>
        <v>外国人人口</v>
      </c>
      <c r="B23" s="104">
        <f>総括表!AW420</f>
        <v>0</v>
      </c>
      <c r="C23" s="104">
        <f>総括表!AX420</f>
        <v>0</v>
      </c>
      <c r="D23" s="104">
        <f>総括表!AY420</f>
        <v>0</v>
      </c>
      <c r="E23" s="104">
        <f>総括表!AZ420</f>
        <v>0</v>
      </c>
      <c r="F23" s="104">
        <f>総括表!BA420</f>
        <v>0</v>
      </c>
      <c r="G23" s="104">
        <f>総括表!BB420</f>
        <v>0</v>
      </c>
      <c r="H23" s="104">
        <f>総括表!BC420</f>
        <v>0</v>
      </c>
      <c r="I23" s="104" t="str">
        <f>総括表!BD420</f>
        <v>　</v>
      </c>
      <c r="J23" s="104" t="str">
        <f>総括表!BE420</f>
        <v>　</v>
      </c>
      <c r="K23" s="104" t="str">
        <f>総括表!BF420</f>
        <v>　</v>
      </c>
    </row>
    <row r="24" spans="1:11" s="92" customFormat="1" ht="15" customHeight="1">
      <c r="A24" s="98" t="str">
        <f>A8</f>
        <v>日本人人口</v>
      </c>
      <c r="B24" s="98">
        <f>総括表!AW419</f>
        <v>0</v>
      </c>
      <c r="C24" s="98">
        <f>総括表!AX419</f>
        <v>0</v>
      </c>
      <c r="D24" s="98">
        <f>総括表!AY419</f>
        <v>0</v>
      </c>
      <c r="E24" s="98">
        <f>総括表!AZ419</f>
        <v>0</v>
      </c>
      <c r="F24" s="98">
        <f>総括表!BA419</f>
        <v>0</v>
      </c>
      <c r="G24" s="98">
        <f>総括表!BB419</f>
        <v>0</v>
      </c>
      <c r="H24" s="98">
        <f>総括表!BC419</f>
        <v>0</v>
      </c>
      <c r="I24" s="98" t="str">
        <f>総括表!BD419</f>
        <v>　</v>
      </c>
      <c r="J24" s="98" t="str">
        <f>総括表!BE419</f>
        <v>　</v>
      </c>
      <c r="K24" s="98" t="str">
        <f>総括表!BF419</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総括表!$A$354</f>
        <v>総人口（国籍別）_構成比_区全域（メイン推計）</v>
      </c>
      <c r="K1" s="87"/>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57" t="str">
        <f>総括表!B424</f>
        <v>外国人比率</v>
      </c>
      <c r="E3" s="157"/>
      <c r="F3" s="124">
        <f>総括表!C424</f>
        <v>0</v>
      </c>
      <c r="G3" s="124">
        <f>総括表!D424</f>
        <v>0</v>
      </c>
      <c r="H3" s="124">
        <f>総括表!E424</f>
        <v>0</v>
      </c>
      <c r="I3" s="124">
        <f>総括表!F424</f>
        <v>0</v>
      </c>
      <c r="J3" s="124">
        <f>総括表!G424</f>
        <v>0</v>
      </c>
      <c r="K3" s="124">
        <f>総括表!H424</f>
        <v>0</v>
      </c>
    </row>
    <row r="4" spans="1:11" s="92" customFormat="1" ht="20.100000000000001" customHeight="1">
      <c r="A4" s="91"/>
      <c r="D4" s="159" t="str">
        <f>総括表!B423</f>
        <v>日本人比率</v>
      </c>
      <c r="E4" s="159"/>
      <c r="F4" s="125">
        <f>総括表!C423</f>
        <v>0</v>
      </c>
      <c r="G4" s="125">
        <f>総括表!D423</f>
        <v>0</v>
      </c>
      <c r="H4" s="125">
        <f>総括表!E423</f>
        <v>0</v>
      </c>
      <c r="I4" s="125">
        <f>総括表!F423</f>
        <v>0</v>
      </c>
      <c r="J4" s="125">
        <f>総括表!G423</f>
        <v>0</v>
      </c>
      <c r="K4" s="125">
        <f>総括表!H423</f>
        <v>0</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104" t="str">
        <f>総括表!B424</f>
        <v>外国人比率</v>
      </c>
      <c r="B7" s="124">
        <f>総括表!I424</f>
        <v>0</v>
      </c>
      <c r="C7" s="124">
        <f>総括表!J424</f>
        <v>0</v>
      </c>
      <c r="D7" s="124">
        <f>総括表!K424</f>
        <v>0</v>
      </c>
      <c r="E7" s="124">
        <f>総括表!L424</f>
        <v>0</v>
      </c>
      <c r="F7" s="124">
        <f>総括表!M424</f>
        <v>0</v>
      </c>
      <c r="G7" s="124">
        <f>総括表!N424</f>
        <v>0</v>
      </c>
      <c r="H7" s="124">
        <f>総括表!O424</f>
        <v>0</v>
      </c>
      <c r="I7" s="124">
        <f>総括表!P424</f>
        <v>0</v>
      </c>
      <c r="J7" s="124">
        <f>総括表!Q424</f>
        <v>0</v>
      </c>
      <c r="K7" s="124">
        <f>総括表!R424</f>
        <v>0</v>
      </c>
    </row>
    <row r="8" spans="1:11" s="92" customFormat="1" ht="15" customHeight="1">
      <c r="A8" s="98" t="str">
        <f>総括表!B423</f>
        <v>日本人比率</v>
      </c>
      <c r="B8" s="125">
        <f>総括表!I423</f>
        <v>0</v>
      </c>
      <c r="C8" s="125">
        <f>総括表!J423</f>
        <v>0</v>
      </c>
      <c r="D8" s="125">
        <f>総括表!K423</f>
        <v>0</v>
      </c>
      <c r="E8" s="125">
        <f>総括表!L423</f>
        <v>0</v>
      </c>
      <c r="F8" s="125">
        <f>総括表!M423</f>
        <v>0</v>
      </c>
      <c r="G8" s="125">
        <f>総括表!N423</f>
        <v>0</v>
      </c>
      <c r="H8" s="125">
        <f>総括表!O423</f>
        <v>0</v>
      </c>
      <c r="I8" s="125">
        <f>総括表!P423</f>
        <v>0</v>
      </c>
      <c r="J8" s="125">
        <f>総括表!Q423</f>
        <v>0</v>
      </c>
      <c r="K8" s="125">
        <f>総括表!R423</f>
        <v>0</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104" t="str">
        <f>A7</f>
        <v>外国人比率</v>
      </c>
      <c r="B11" s="124">
        <f>総括表!S424</f>
        <v>0</v>
      </c>
      <c r="C11" s="124">
        <f>総括表!T424</f>
        <v>0</v>
      </c>
      <c r="D11" s="124">
        <f>総括表!U424</f>
        <v>0</v>
      </c>
      <c r="E11" s="124">
        <f>総括表!V424</f>
        <v>0</v>
      </c>
      <c r="F11" s="124">
        <f>総括表!W424</f>
        <v>0</v>
      </c>
      <c r="G11" s="124">
        <f>総括表!X424</f>
        <v>0</v>
      </c>
      <c r="H11" s="124">
        <f>総括表!Y424</f>
        <v>0</v>
      </c>
      <c r="I11" s="124">
        <f>総括表!Z424</f>
        <v>0</v>
      </c>
      <c r="J11" s="124">
        <f>総括表!AA424</f>
        <v>0</v>
      </c>
      <c r="K11" s="124">
        <f>総括表!AB424</f>
        <v>0</v>
      </c>
    </row>
    <row r="12" spans="1:11" s="92" customFormat="1" ht="15" customHeight="1">
      <c r="A12" s="98" t="str">
        <f>A8</f>
        <v>日本人比率</v>
      </c>
      <c r="B12" s="125">
        <f>総括表!S423</f>
        <v>0</v>
      </c>
      <c r="C12" s="125">
        <f>総括表!T423</f>
        <v>0</v>
      </c>
      <c r="D12" s="125">
        <f>総括表!U423</f>
        <v>0</v>
      </c>
      <c r="E12" s="125">
        <f>総括表!V423</f>
        <v>0</v>
      </c>
      <c r="F12" s="125">
        <f>総括表!W423</f>
        <v>0</v>
      </c>
      <c r="G12" s="125">
        <f>総括表!X423</f>
        <v>0</v>
      </c>
      <c r="H12" s="125">
        <f>総括表!Y423</f>
        <v>0</v>
      </c>
      <c r="I12" s="125">
        <f>総括表!Z423</f>
        <v>0</v>
      </c>
      <c r="J12" s="125">
        <f>総括表!AA423</f>
        <v>0</v>
      </c>
      <c r="K12" s="125">
        <f>総括表!AB423</f>
        <v>0</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104" t="str">
        <f>A7</f>
        <v>外国人比率</v>
      </c>
      <c r="B15" s="124">
        <f>総括表!AC424</f>
        <v>0</v>
      </c>
      <c r="C15" s="124">
        <f>総括表!AD424</f>
        <v>0</v>
      </c>
      <c r="D15" s="124">
        <f>総括表!AE424</f>
        <v>0</v>
      </c>
      <c r="E15" s="124">
        <f>総括表!AF424</f>
        <v>0</v>
      </c>
      <c r="F15" s="124">
        <f>総括表!AG424</f>
        <v>0</v>
      </c>
      <c r="G15" s="124">
        <f>総括表!AH424</f>
        <v>0</v>
      </c>
      <c r="H15" s="124">
        <f>総括表!AI424</f>
        <v>0</v>
      </c>
      <c r="I15" s="124">
        <f>総括表!AJ424</f>
        <v>0</v>
      </c>
      <c r="J15" s="124">
        <f>総括表!AK424</f>
        <v>0</v>
      </c>
      <c r="K15" s="124">
        <f>総括表!AL424</f>
        <v>0</v>
      </c>
    </row>
    <row r="16" spans="1:11" s="92" customFormat="1" ht="15" customHeight="1">
      <c r="A16" s="98" t="str">
        <f>A8</f>
        <v>日本人比率</v>
      </c>
      <c r="B16" s="125">
        <f>総括表!AC423</f>
        <v>0</v>
      </c>
      <c r="C16" s="125">
        <f>総括表!AD423</f>
        <v>0</v>
      </c>
      <c r="D16" s="125">
        <f>総括表!AE423</f>
        <v>0</v>
      </c>
      <c r="E16" s="125">
        <f>総括表!AF423</f>
        <v>0</v>
      </c>
      <c r="F16" s="125">
        <f>総括表!AG423</f>
        <v>0</v>
      </c>
      <c r="G16" s="125">
        <f>総括表!AH423</f>
        <v>0</v>
      </c>
      <c r="H16" s="125">
        <f>総括表!AI423</f>
        <v>0</v>
      </c>
      <c r="I16" s="125">
        <f>総括表!AJ423</f>
        <v>0</v>
      </c>
      <c r="J16" s="125">
        <f>総括表!AK423</f>
        <v>0</v>
      </c>
      <c r="K16" s="125">
        <f>総括表!AL423</f>
        <v>0</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104" t="str">
        <f>A7</f>
        <v>外国人比率</v>
      </c>
      <c r="B19" s="124">
        <f>総括表!AM424</f>
        <v>0</v>
      </c>
      <c r="C19" s="124">
        <f>総括表!AN424</f>
        <v>0</v>
      </c>
      <c r="D19" s="124">
        <f>総括表!AO424</f>
        <v>0</v>
      </c>
      <c r="E19" s="124">
        <f>総括表!AP424</f>
        <v>0</v>
      </c>
      <c r="F19" s="124">
        <f>総括表!AQ424</f>
        <v>0</v>
      </c>
      <c r="G19" s="124">
        <f>総括表!AR424</f>
        <v>0</v>
      </c>
      <c r="H19" s="124">
        <f>総括表!AS424</f>
        <v>0</v>
      </c>
      <c r="I19" s="124">
        <f>総括表!AT424</f>
        <v>0</v>
      </c>
      <c r="J19" s="124">
        <f>総括表!AU424</f>
        <v>0</v>
      </c>
      <c r="K19" s="124">
        <f>総括表!AV424</f>
        <v>0</v>
      </c>
    </row>
    <row r="20" spans="1:11" s="92" customFormat="1" ht="15" customHeight="1">
      <c r="A20" s="98" t="str">
        <f>A8</f>
        <v>日本人比率</v>
      </c>
      <c r="B20" s="125">
        <f>総括表!AM423</f>
        <v>0</v>
      </c>
      <c r="C20" s="125">
        <f>総括表!AN423</f>
        <v>0</v>
      </c>
      <c r="D20" s="125">
        <f>総括表!AO423</f>
        <v>0</v>
      </c>
      <c r="E20" s="125">
        <f>総括表!AP423</f>
        <v>0</v>
      </c>
      <c r="F20" s="125">
        <f>総括表!AQ423</f>
        <v>0</v>
      </c>
      <c r="G20" s="125">
        <f>総括表!AR423</f>
        <v>0</v>
      </c>
      <c r="H20" s="125">
        <f>総括表!AS423</f>
        <v>0</v>
      </c>
      <c r="I20" s="125">
        <f>総括表!AT423</f>
        <v>0</v>
      </c>
      <c r="J20" s="125">
        <f>総括表!AU423</f>
        <v>0</v>
      </c>
      <c r="K20" s="125">
        <f>総括表!AV423</f>
        <v>0</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104" t="str">
        <f>A7</f>
        <v>外国人比率</v>
      </c>
      <c r="B23" s="124">
        <f>総括表!AW424</f>
        <v>0</v>
      </c>
      <c r="C23" s="124">
        <f>総括表!AX424</f>
        <v>0</v>
      </c>
      <c r="D23" s="124">
        <f>総括表!AY424</f>
        <v>0</v>
      </c>
      <c r="E23" s="124">
        <f>総括表!AZ424</f>
        <v>0</v>
      </c>
      <c r="F23" s="124">
        <f>総括表!BA424</f>
        <v>0</v>
      </c>
      <c r="G23" s="124">
        <f>総括表!BB424</f>
        <v>0</v>
      </c>
      <c r="H23" s="124">
        <f>総括表!BC424</f>
        <v>0</v>
      </c>
      <c r="I23" s="124" t="str">
        <f>総括表!BD424</f>
        <v>　</v>
      </c>
      <c r="J23" s="124" t="str">
        <f>総括表!BE424</f>
        <v>　</v>
      </c>
      <c r="K23" s="124" t="str">
        <f>総括表!BF424</f>
        <v>　</v>
      </c>
    </row>
    <row r="24" spans="1:11" s="92" customFormat="1" ht="15" customHeight="1">
      <c r="A24" s="98" t="str">
        <f>A8</f>
        <v>日本人比率</v>
      </c>
      <c r="B24" s="125">
        <f>総括表!AW423</f>
        <v>0</v>
      </c>
      <c r="C24" s="125">
        <f>総括表!AX423</f>
        <v>0</v>
      </c>
      <c r="D24" s="125">
        <f>総括表!AY423</f>
        <v>0</v>
      </c>
      <c r="E24" s="125">
        <f>総括表!AZ423</f>
        <v>0</v>
      </c>
      <c r="F24" s="125">
        <f>総括表!BA423</f>
        <v>0</v>
      </c>
      <c r="G24" s="125">
        <f>総括表!BB423</f>
        <v>0</v>
      </c>
      <c r="H24" s="125">
        <f>総括表!BC423</f>
        <v>0</v>
      </c>
      <c r="I24" s="125" t="str">
        <f>総括表!BD423</f>
        <v>　</v>
      </c>
      <c r="J24" s="125" t="str">
        <f>総括表!BE423</f>
        <v>　</v>
      </c>
      <c r="K24" s="125" t="str">
        <f>総括表!BF423</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H22" sqref="H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総括表!$A$7</f>
        <v>：年少人口(0-14歳)_区全域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IF(総括表!C10="","",総括表!C10)</f>
        <v>80089.000000000015</v>
      </c>
      <c r="G3" s="103">
        <f>IF(総括表!D10="","",総括表!D10)</f>
        <v>80325</v>
      </c>
      <c r="H3" s="103">
        <f>IF(総括表!E10="","",総括表!E10)</f>
        <v>80020</v>
      </c>
      <c r="I3" s="103">
        <f>IF(総括表!F10="","",総括表!F10)</f>
        <v>79689</v>
      </c>
      <c r="J3" s="103">
        <f>IF(総括表!G10="","",総括表!G10)</f>
        <v>78224</v>
      </c>
      <c r="K3" s="103">
        <f>IF(総括表!H10="","",総括表!H10)</f>
        <v>76917</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IF(総括表!I10="","",総括表!I10)</f>
        <v>75471.999999999985</v>
      </c>
      <c r="C6" s="106">
        <f>IF(総括表!J10="","",総括表!J10)</f>
        <v>74704.29030367019</v>
      </c>
      <c r="D6" s="106">
        <f>IF(総括表!K10="","",総括表!K10)</f>
        <v>74068.79790454387</v>
      </c>
      <c r="E6" s="106">
        <f>IF(総括表!L10="","",総括表!L10)</f>
        <v>73364.777283497111</v>
      </c>
      <c r="F6" s="106">
        <f>IF(総括表!M10="","",総括表!M10)</f>
        <v>72739.162101314781</v>
      </c>
      <c r="G6" s="106">
        <f>IF(総括表!N10="","",総括表!N10)</f>
        <v>72012.587016986217</v>
      </c>
      <c r="H6" s="106">
        <f>IF(総括表!O10="","",総括表!O10)</f>
        <v>71265.252300593289</v>
      </c>
      <c r="I6" s="106">
        <f>IF(総括表!P10="","",総括表!P10)</f>
        <v>70478.100949924381</v>
      </c>
      <c r="J6" s="106">
        <f>IF(総括表!Q10="","",総括表!Q10)</f>
        <v>69882.328765877304</v>
      </c>
      <c r="K6" s="106">
        <f>IF(総括表!R10="","",総括表!R10)</f>
        <v>69484.267748545739</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IF(総括表!S10="","",総括表!S10)</f>
        <v>69073.731646553919</v>
      </c>
      <c r="C9" s="106">
        <f>IF(総括表!T10="","",総括表!T10)</f>
        <v>69165.161561907269</v>
      </c>
      <c r="D9" s="106">
        <f>IF(総括表!U10="","",総括表!U10)</f>
        <v>69252.153491511461</v>
      </c>
      <c r="E9" s="106">
        <f>IF(総括表!V10="","",総括表!V10)</f>
        <v>69561.120812800305</v>
      </c>
      <c r="F9" s="106">
        <f>IF(総括表!W10="","",総括表!W10)</f>
        <v>69971.639887573911</v>
      </c>
      <c r="G9" s="106">
        <f>IF(総括表!X10="","",総括表!X10)</f>
        <v>70650.788737862429</v>
      </c>
      <c r="H9" s="106">
        <f>IF(総括表!Y10="","",総括表!Y10)</f>
        <v>70748.765102252175</v>
      </c>
      <c r="I9" s="106">
        <f>IF(総括表!Z10="","",総括表!Z10)</f>
        <v>70865.517256939667</v>
      </c>
      <c r="J9" s="106">
        <f>IF(総括表!AA10="","",総括表!AA10)</f>
        <v>70989.770192209442</v>
      </c>
      <c r="K9" s="106">
        <f>IF(総括表!AB10="","",総括表!AB10)</f>
        <v>71108.368900384594</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IF(総括表!AC10="","",総括表!AC10)</f>
        <v>71217.641128674702</v>
      </c>
      <c r="C12" s="106">
        <f>IF(総括表!AD10="","",総括表!AD10)</f>
        <v>71295.197314469769</v>
      </c>
      <c r="D12" s="106">
        <f>IF(総括表!AE10="","",総括表!AE10)</f>
        <v>71341.689573011186</v>
      </c>
      <c r="E12" s="106">
        <f>IF(総括表!AF10="","",総括表!AF10)</f>
        <v>71345.350424142598</v>
      </c>
      <c r="F12" s="106">
        <f>IF(総括表!AG10="","",総括表!AG10)</f>
        <v>71317.157374317176</v>
      </c>
      <c r="G12" s="106">
        <f>IF(総括表!AH10="","",総括表!AH10)</f>
        <v>71260.163170470201</v>
      </c>
      <c r="H12" s="106">
        <f>IF(総括表!AI10="","",総括表!AI10)</f>
        <v>71190.064796109349</v>
      </c>
      <c r="I12" s="106">
        <f>IF(総括表!AJ10="","",総括表!AJ10)</f>
        <v>71097.076468076702</v>
      </c>
      <c r="J12" s="106">
        <f>IF(総括表!AK10="","",総括表!AK10)</f>
        <v>70987.430883892346</v>
      </c>
      <c r="K12" s="106">
        <f>IF(総括表!AL10="","",総括表!AL10)</f>
        <v>70859.885253424727</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IF(総括表!AM10="","",総括表!AM10)</f>
        <v>70721.407423415483</v>
      </c>
      <c r="C15" s="106">
        <f>IF(総括表!AN10="","",総括表!AN10)</f>
        <v>70557.910554570946</v>
      </c>
      <c r="D15" s="106">
        <f>IF(総括表!AO10="","",総括表!AO10)</f>
        <v>70374.072188501683</v>
      </c>
      <c r="E15" s="106">
        <f>IF(総括表!AP10="","",総括表!AP10)</f>
        <v>70171.351471508271</v>
      </c>
      <c r="F15" s="106">
        <f>IF(総括表!AQ10="","",総括表!AQ10)</f>
        <v>69959.032238687578</v>
      </c>
      <c r="G15" s="106">
        <f>IF(総括表!AR10="","",総括表!AR10)</f>
        <v>69735.396078883263</v>
      </c>
      <c r="H15" s="106">
        <f>IF(総括表!AS10="","",総括表!AS10)</f>
        <v>69517.801387360887</v>
      </c>
      <c r="I15" s="106">
        <f>IF(総括表!AT10="","",総括表!AT10)</f>
        <v>69305.511595902033</v>
      </c>
      <c r="J15" s="106">
        <f>IF(総括表!AU10="","",総括表!AU10)</f>
        <v>69110.75187890415</v>
      </c>
      <c r="K15" s="106">
        <f>IF(総括表!AV10="","",総括表!AV10)</f>
        <v>68929.125634079654</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IF(総括表!AW10="","",総括表!AW10)</f>
        <v>68747.857215067808</v>
      </c>
      <c r="C18" s="106">
        <f>IF(総括表!AX10="","",総括表!AX10)</f>
        <v>68560.147383715434</v>
      </c>
      <c r="D18" s="106">
        <f>IF(総括表!AY10="","",総括表!AY10)</f>
        <v>68370.388005759072</v>
      </c>
      <c r="E18" s="106">
        <f>IF(総括表!AZ10="","",総括表!AZ10)</f>
        <v>68186.124834459843</v>
      </c>
      <c r="F18" s="106">
        <f>IF(総括表!BA10="","",総括表!BA10)</f>
        <v>68006.411626895962</v>
      </c>
      <c r="G18" s="106">
        <f>IF(総括表!BB10="","",総括表!BB10)</f>
        <v>67830.583777706095</v>
      </c>
      <c r="H18" s="106">
        <f>IF(総括表!BC10="","",総括表!BC10)</f>
        <v>67670.760703583423</v>
      </c>
      <c r="I18" s="106" t="str">
        <f>IF(総括表!BD10="","",総括表!BD10)</f>
        <v>　</v>
      </c>
      <c r="J18" s="106" t="str">
        <f>IF(総括表!BE10="","",総括表!BE10)</f>
        <v>　</v>
      </c>
      <c r="K18" s="106" t="str">
        <f>IF(総括表!BF10="","",総括表!BF10)</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'総括表(地区)'!$A$7</f>
        <v>：年少人口(0-14歳)_地区別(基本推計)</v>
      </c>
      <c r="K1" s="87" t="s">
        <v>267</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'総括表(地区)'!C7</f>
        <v>26604.012803260459</v>
      </c>
      <c r="G3" s="95">
        <f>'総括表(地区)'!D7</f>
        <v>26915.737511495736</v>
      </c>
      <c r="H3" s="95">
        <f>'総括表(地区)'!E7</f>
        <v>26958.283805658324</v>
      </c>
      <c r="I3" s="95">
        <f>'総括表(地区)'!F7</f>
        <v>26978.298929932716</v>
      </c>
      <c r="J3" s="95">
        <f>'総括表(地区)'!G7</f>
        <v>26444.164186640304</v>
      </c>
      <c r="K3" s="95">
        <f>'総括表(地区)'!H7</f>
        <v>26105.234329457235</v>
      </c>
    </row>
    <row r="4" spans="1:61" s="89" customFormat="1" ht="15" customHeight="1">
      <c r="A4" s="88"/>
      <c r="D4" s="150" t="str">
        <f>"調布地区"</f>
        <v>調布地区</v>
      </c>
      <c r="E4" s="151"/>
      <c r="F4" s="97">
        <f>'総括表(地区)'!C8</f>
        <v>22718.507442968497</v>
      </c>
      <c r="G4" s="97">
        <f>'総括表(地区)'!D8</f>
        <v>22748.480700392673</v>
      </c>
      <c r="H4" s="97">
        <f>'総括表(地区)'!E8</f>
        <v>22745.117595493393</v>
      </c>
      <c r="I4" s="97">
        <f>'総括表(地区)'!F8</f>
        <v>22805.235382267154</v>
      </c>
      <c r="J4" s="97">
        <f>'総括表(地区)'!G8</f>
        <v>22440.803404046495</v>
      </c>
      <c r="K4" s="97">
        <f>'総括表(地区)'!H8</f>
        <v>22243.117980532836</v>
      </c>
    </row>
    <row r="5" spans="1:61" s="89" customFormat="1" ht="15" customHeight="1">
      <c r="A5" s="88"/>
      <c r="D5" s="152" t="str">
        <f>"蒲田地区"</f>
        <v>蒲田地区</v>
      </c>
      <c r="E5" s="153"/>
      <c r="F5" s="99">
        <f>'総括表(地区)'!C9</f>
        <v>30766.479753771058</v>
      </c>
      <c r="G5" s="99">
        <f>'総括表(地区)'!D9</f>
        <v>30660.781788111595</v>
      </c>
      <c r="H5" s="99">
        <f>'総括表(地区)'!E9</f>
        <v>30316.598598848286</v>
      </c>
      <c r="I5" s="99">
        <f>'総括表(地区)'!F9</f>
        <v>29905.465687800126</v>
      </c>
      <c r="J5" s="99">
        <f>'総括表(地区)'!G9</f>
        <v>29339.032409313193</v>
      </c>
      <c r="K5" s="99">
        <f>'総括表(地区)'!H9</f>
        <v>28568.647690009919</v>
      </c>
    </row>
    <row r="6" spans="1:61" s="92" customFormat="1" ht="15" customHeight="1">
      <c r="A6" s="91"/>
      <c r="D6" s="154" t="str">
        <f>"区全域"</f>
        <v>区全域</v>
      </c>
      <c r="E6" s="155"/>
      <c r="F6" s="101">
        <f>'総括表(地区)'!C10</f>
        <v>80089.000000000015</v>
      </c>
      <c r="G6" s="101">
        <f>'総括表(地区)'!D10</f>
        <v>80325</v>
      </c>
      <c r="H6" s="101">
        <f>'総括表(地区)'!E10</f>
        <v>80020</v>
      </c>
      <c r="I6" s="101">
        <f>'総括表(地区)'!F10</f>
        <v>79689</v>
      </c>
      <c r="J6" s="101">
        <f>'総括表(地区)'!G10</f>
        <v>78224</v>
      </c>
      <c r="K6" s="101">
        <f>'総括表(地区)'!H10</f>
        <v>76917</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'総括表(地区)'!I7</f>
        <v>25776.734199610757</v>
      </c>
      <c r="C9" s="95">
        <f>'総括表(地区)'!J7</f>
        <v>25626.15394554659</v>
      </c>
      <c r="D9" s="95">
        <f>'総括表(地区)'!K7</f>
        <v>25541.412407424323</v>
      </c>
      <c r="E9" s="95">
        <f>'総括表(地区)'!L7</f>
        <v>25385.599319263842</v>
      </c>
      <c r="F9" s="95">
        <f>'総括表(地区)'!M7</f>
        <v>25269.595473936839</v>
      </c>
      <c r="G9" s="95">
        <f>'総括表(地区)'!N7</f>
        <v>25087.272290215409</v>
      </c>
      <c r="H9" s="95">
        <f>'総括表(地区)'!O7</f>
        <v>24899.542676069519</v>
      </c>
      <c r="I9" s="95">
        <f>'総括表(地区)'!P7</f>
        <v>24683.337916290162</v>
      </c>
      <c r="J9" s="95">
        <f>'総括表(地区)'!Q7</f>
        <v>24554.670485596391</v>
      </c>
      <c r="K9" s="95">
        <f>'総括表(地区)'!R7</f>
        <v>24424.43754172594</v>
      </c>
    </row>
    <row r="10" spans="1:61" s="92" customFormat="1" ht="15" customHeight="1">
      <c r="A10" s="96" t="str">
        <f>"調布地区"</f>
        <v>調布地区</v>
      </c>
      <c r="B10" s="97">
        <f>'総括表(地区)'!I8</f>
        <v>21751.954724199535</v>
      </c>
      <c r="C10" s="97">
        <f>'総括表(地区)'!J8</f>
        <v>21457.660379891215</v>
      </c>
      <c r="D10" s="97">
        <f>'総括表(地区)'!K8</f>
        <v>21174.683601327139</v>
      </c>
      <c r="E10" s="97">
        <f>'総括表(地区)'!L8</f>
        <v>20932.60252014298</v>
      </c>
      <c r="F10" s="97">
        <f>'総括表(地区)'!M8</f>
        <v>20650.796243842553</v>
      </c>
      <c r="G10" s="97">
        <f>'総括表(地区)'!N8</f>
        <v>20293.000171068281</v>
      </c>
      <c r="H10" s="97">
        <f>'総括表(地区)'!O8</f>
        <v>19970.281304974105</v>
      </c>
      <c r="I10" s="97">
        <f>'総括表(地区)'!P8</f>
        <v>19639.870126341852</v>
      </c>
      <c r="J10" s="97">
        <f>'総括表(地区)'!Q8</f>
        <v>19409.654914868672</v>
      </c>
      <c r="K10" s="97">
        <f>'総括表(地区)'!R8</f>
        <v>19258.687146235701</v>
      </c>
    </row>
    <row r="11" spans="1:61" s="92" customFormat="1" ht="15" customHeight="1">
      <c r="A11" s="98" t="str">
        <f>"蒲田地区"</f>
        <v>蒲田地区</v>
      </c>
      <c r="B11" s="99">
        <f>'総括表(地区)'!I9</f>
        <v>27943.311076189701</v>
      </c>
      <c r="C11" s="99">
        <f>'総括表(地区)'!J9</f>
        <v>27620.475978232393</v>
      </c>
      <c r="D11" s="99">
        <f>'総括表(地区)'!K9</f>
        <v>27352.701895792401</v>
      </c>
      <c r="E11" s="99">
        <f>'総括表(地区)'!L9</f>
        <v>27046.575444090289</v>
      </c>
      <c r="F11" s="99">
        <f>'総括表(地区)'!M9</f>
        <v>26818.77038353539</v>
      </c>
      <c r="G11" s="99">
        <f>'総括表(地区)'!N9</f>
        <v>26632.314555702527</v>
      </c>
      <c r="H11" s="99">
        <f>'総括表(地区)'!O9</f>
        <v>26395.428319549661</v>
      </c>
      <c r="I11" s="99">
        <f>'総括表(地区)'!P9</f>
        <v>26154.892907292371</v>
      </c>
      <c r="J11" s="99">
        <f>'総括表(地区)'!Q9</f>
        <v>25918.003365412234</v>
      </c>
      <c r="K11" s="99">
        <f>'総括表(地区)'!R9</f>
        <v>25801.143060584109</v>
      </c>
    </row>
    <row r="12" spans="1:61" s="92" customFormat="1" ht="15" customHeight="1">
      <c r="A12" s="100" t="str">
        <f>"区全域"</f>
        <v>区全域</v>
      </c>
      <c r="B12" s="101">
        <f>'総括表(地区)'!I10</f>
        <v>75471.999999999985</v>
      </c>
      <c r="C12" s="101">
        <f>'総括表(地区)'!J10</f>
        <v>74704.29030367019</v>
      </c>
      <c r="D12" s="101">
        <f>'総括表(地区)'!K10</f>
        <v>74068.79790454387</v>
      </c>
      <c r="E12" s="101">
        <f>'総括表(地区)'!L10</f>
        <v>73364.777283497111</v>
      </c>
      <c r="F12" s="101">
        <f>'総括表(地区)'!M10</f>
        <v>72739.162101314781</v>
      </c>
      <c r="G12" s="101">
        <f>'総括表(地区)'!N10</f>
        <v>72012.587016986217</v>
      </c>
      <c r="H12" s="101">
        <f>'総括表(地区)'!O10</f>
        <v>71265.252300593289</v>
      </c>
      <c r="I12" s="101">
        <f>'総括表(地区)'!P10</f>
        <v>70478.100949924381</v>
      </c>
      <c r="J12" s="101">
        <f>'総括表(地区)'!Q10</f>
        <v>69882.328765877304</v>
      </c>
      <c r="K12" s="101">
        <f>'総括表(地区)'!R10</f>
        <v>69484.267748545739</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'総括表(地区)'!S7</f>
        <v>24334.486501644998</v>
      </c>
      <c r="C15" s="95">
        <f>'総括表(地区)'!T7</f>
        <v>24423.832796954237</v>
      </c>
      <c r="D15" s="95">
        <f>'総括表(地区)'!U7</f>
        <v>24499.098717363013</v>
      </c>
      <c r="E15" s="95">
        <f>'総括表(地区)'!V7</f>
        <v>24657.342808067729</v>
      </c>
      <c r="F15" s="95">
        <f>'総括表(地区)'!W7</f>
        <v>24787.888757068296</v>
      </c>
      <c r="G15" s="95">
        <f>'総括表(地区)'!X7</f>
        <v>25108.02359288821</v>
      </c>
      <c r="H15" s="95">
        <f>'総括表(地区)'!Y7</f>
        <v>25189.49520193645</v>
      </c>
      <c r="I15" s="95">
        <f>'総括表(地区)'!Z7</f>
        <v>25279.529331080073</v>
      </c>
      <c r="J15" s="95">
        <f>'総括表(地区)'!AA7</f>
        <v>25373.930758671631</v>
      </c>
      <c r="K15" s="95">
        <f>'総括表(地区)'!AB7</f>
        <v>25468.347597982294</v>
      </c>
    </row>
    <row r="16" spans="1:61" s="92" customFormat="1" ht="15" customHeight="1">
      <c r="A16" s="96" t="str">
        <f t="shared" si="0"/>
        <v>調布地区</v>
      </c>
      <c r="B16" s="97">
        <f>'総括表(地区)'!S8</f>
        <v>19070.83251296241</v>
      </c>
      <c r="C16" s="97">
        <f>'総括表(地区)'!T8</f>
        <v>19018.101670762855</v>
      </c>
      <c r="D16" s="97">
        <f>'総括表(地区)'!U8</f>
        <v>18999.716076197041</v>
      </c>
      <c r="E16" s="97">
        <f>'総括表(地区)'!V8</f>
        <v>19055.73393165808</v>
      </c>
      <c r="F16" s="97">
        <f>'総括表(地区)'!W8</f>
        <v>19132.390370644203</v>
      </c>
      <c r="G16" s="97">
        <f>'総括表(地区)'!X8</f>
        <v>19263.50135086583</v>
      </c>
      <c r="H16" s="97">
        <f>'総括表(地区)'!Y8</f>
        <v>19265.418143332605</v>
      </c>
      <c r="I16" s="97">
        <f>'総括表(地区)'!Z8</f>
        <v>19279.357200483311</v>
      </c>
      <c r="J16" s="97">
        <f>'総括表(地区)'!AA8</f>
        <v>19302.529664252474</v>
      </c>
      <c r="K16" s="97">
        <f>'総括表(地区)'!AB8</f>
        <v>19331.079812701948</v>
      </c>
    </row>
    <row r="17" spans="1:11" s="92" customFormat="1" ht="15" customHeight="1">
      <c r="A17" s="98" t="str">
        <f t="shared" si="0"/>
        <v>蒲田地区</v>
      </c>
      <c r="B17" s="99">
        <f>'総括表(地区)'!S9</f>
        <v>25668.412631946503</v>
      </c>
      <c r="C17" s="99">
        <f>'総括表(地区)'!T9</f>
        <v>25723.227094190181</v>
      </c>
      <c r="D17" s="99">
        <f>'総括表(地区)'!U9</f>
        <v>25753.3386979514</v>
      </c>
      <c r="E17" s="99">
        <f>'総括表(地区)'!V9</f>
        <v>25848.044073074492</v>
      </c>
      <c r="F17" s="99">
        <f>'総括表(地区)'!W9</f>
        <v>26051.360759861403</v>
      </c>
      <c r="G17" s="99">
        <f>'総括表(地区)'!X9</f>
        <v>26279.263794108392</v>
      </c>
      <c r="H17" s="99">
        <f>'総括表(地区)'!Y9</f>
        <v>26293.851756983117</v>
      </c>
      <c r="I17" s="99">
        <f>'総括表(地区)'!Z9</f>
        <v>26306.630725376286</v>
      </c>
      <c r="J17" s="99">
        <f>'総括表(地区)'!AA9</f>
        <v>26313.309769285341</v>
      </c>
      <c r="K17" s="99">
        <f>'総括表(地区)'!AB9</f>
        <v>26308.941489700348</v>
      </c>
    </row>
    <row r="18" spans="1:11" s="92" customFormat="1" ht="15" customHeight="1">
      <c r="A18" s="100" t="str">
        <f t="shared" si="0"/>
        <v>区全域</v>
      </c>
      <c r="B18" s="101">
        <f>'総括表(地区)'!S10</f>
        <v>69073.731646553919</v>
      </c>
      <c r="C18" s="101">
        <f>'総括表(地区)'!T10</f>
        <v>69165.161561907269</v>
      </c>
      <c r="D18" s="101">
        <f>'総括表(地区)'!U10</f>
        <v>69252.153491511461</v>
      </c>
      <c r="E18" s="101">
        <f>'総括表(地区)'!V10</f>
        <v>69561.120812800305</v>
      </c>
      <c r="F18" s="101">
        <f>'総括表(地区)'!W10</f>
        <v>69971.639887573911</v>
      </c>
      <c r="G18" s="101">
        <f>'総括表(地区)'!X10</f>
        <v>70650.788737862429</v>
      </c>
      <c r="H18" s="101">
        <f>'総括表(地区)'!Y10</f>
        <v>70748.765102252175</v>
      </c>
      <c r="I18" s="101">
        <f>'総括表(地区)'!Z10</f>
        <v>70865.517256939667</v>
      </c>
      <c r="J18" s="101">
        <f>'総括表(地区)'!AA10</f>
        <v>70989.770192209442</v>
      </c>
      <c r="K18" s="101">
        <f>'総括表(地区)'!AB10</f>
        <v>71108.368900384594</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'総括表(地区)'!AC7</f>
        <v>25561.647619879317</v>
      </c>
      <c r="C21" s="95">
        <f>'総括表(地区)'!AD7</f>
        <v>25645.156248427498</v>
      </c>
      <c r="D21" s="95">
        <f>'総括表(地区)'!AE7</f>
        <v>25717.533186469169</v>
      </c>
      <c r="E21" s="95">
        <f>'総括表(地区)'!AF7</f>
        <v>25775.010228084135</v>
      </c>
      <c r="F21" s="95">
        <f>'総括表(地区)'!AG7</f>
        <v>25822.021274321141</v>
      </c>
      <c r="G21" s="95">
        <f>'総括表(地区)'!AH7</f>
        <v>25857.775419239024</v>
      </c>
      <c r="H21" s="95">
        <f>'総括表(地区)'!AI7</f>
        <v>25889.308446310555</v>
      </c>
      <c r="I21" s="95">
        <f>'総括表(地区)'!AJ7</f>
        <v>25912.713040392799</v>
      </c>
      <c r="J21" s="95">
        <f>'総括表(地区)'!AK7</f>
        <v>25929.187341890778</v>
      </c>
      <c r="K21" s="95">
        <f>'総括表(地区)'!AL7</f>
        <v>25938.757285436073</v>
      </c>
    </row>
    <row r="22" spans="1:11" s="92" customFormat="1" ht="15" customHeight="1">
      <c r="A22" s="96" t="str">
        <f t="shared" si="1"/>
        <v>調布地区</v>
      </c>
      <c r="B22" s="97">
        <f>'総括表(地区)'!AC8</f>
        <v>19363.63097664421</v>
      </c>
      <c r="C22" s="97">
        <f>'総括表(地区)'!AD8</f>
        <v>19393.732672140184</v>
      </c>
      <c r="D22" s="97">
        <f>'総括表(地区)'!AE8</f>
        <v>19423.106761040024</v>
      </c>
      <c r="E22" s="97">
        <f>'総括表(地区)'!AF8</f>
        <v>19448.252585497725</v>
      </c>
      <c r="F22" s="97">
        <f>'総括表(地区)'!AG8</f>
        <v>19467.236786127738</v>
      </c>
      <c r="G22" s="97">
        <f>'総括表(地区)'!AH8</f>
        <v>19480.356339888898</v>
      </c>
      <c r="H22" s="97">
        <f>'総括表(地区)'!AI8</f>
        <v>19488.479829484681</v>
      </c>
      <c r="I22" s="97">
        <f>'総括表(地区)'!AJ8</f>
        <v>19490.467787200294</v>
      </c>
      <c r="J22" s="97">
        <f>'総括表(地区)'!AK8</f>
        <v>19487.947387536344</v>
      </c>
      <c r="K22" s="97">
        <f>'総括表(地区)'!AL8</f>
        <v>19481.090850247452</v>
      </c>
    </row>
    <row r="23" spans="1:11" s="92" customFormat="1" ht="15" customHeight="1">
      <c r="A23" s="98" t="str">
        <f t="shared" si="1"/>
        <v>蒲田地区</v>
      </c>
      <c r="B23" s="99">
        <f>'総括表(地区)'!AC9</f>
        <v>26292.362532151179</v>
      </c>
      <c r="C23" s="99">
        <f>'総括表(地区)'!AD9</f>
        <v>26256.308393902087</v>
      </c>
      <c r="D23" s="99">
        <f>'総括表(地区)'!AE9</f>
        <v>26201.049625502001</v>
      </c>
      <c r="E23" s="99">
        <f>'総括表(地区)'!AF9</f>
        <v>26122.087610560742</v>
      </c>
      <c r="F23" s="99">
        <f>'総括表(地区)'!AG9</f>
        <v>26027.899313868293</v>
      </c>
      <c r="G23" s="99">
        <f>'総括表(地区)'!AH9</f>
        <v>25922.031411342279</v>
      </c>
      <c r="H23" s="99">
        <f>'総括表(地区)'!AI9</f>
        <v>25812.276520314117</v>
      </c>
      <c r="I23" s="99">
        <f>'総括表(地区)'!AJ9</f>
        <v>25693.89564048361</v>
      </c>
      <c r="J23" s="99">
        <f>'総括表(地区)'!AK9</f>
        <v>25570.296154465228</v>
      </c>
      <c r="K23" s="99">
        <f>'総括表(地区)'!AL9</f>
        <v>25440.037117741202</v>
      </c>
    </row>
    <row r="24" spans="1:11" s="92" customFormat="1" ht="15" customHeight="1">
      <c r="A24" s="100" t="str">
        <f t="shared" si="1"/>
        <v>区全域</v>
      </c>
      <c r="B24" s="101">
        <f>'総括表(地区)'!AC10</f>
        <v>71217.641128674702</v>
      </c>
      <c r="C24" s="101">
        <f>'総括表(地区)'!AD10</f>
        <v>71295.197314469769</v>
      </c>
      <c r="D24" s="101">
        <f>'総括表(地区)'!AE10</f>
        <v>71341.689573011186</v>
      </c>
      <c r="E24" s="101">
        <f>'総括表(地区)'!AF10</f>
        <v>71345.350424142598</v>
      </c>
      <c r="F24" s="101">
        <f>'総括表(地区)'!AG10</f>
        <v>71317.157374317176</v>
      </c>
      <c r="G24" s="101">
        <f>'総括表(地区)'!AH10</f>
        <v>71260.163170470201</v>
      </c>
      <c r="H24" s="101">
        <f>'総括表(地区)'!AI10</f>
        <v>71190.064796109349</v>
      </c>
      <c r="I24" s="101">
        <f>'総括表(地区)'!AJ10</f>
        <v>71097.076468076702</v>
      </c>
      <c r="J24" s="101">
        <f>'総括表(地区)'!AK10</f>
        <v>70987.430883892346</v>
      </c>
      <c r="K24" s="101">
        <f>'総括表(地区)'!AL10</f>
        <v>70859.885253424727</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'総括表(地区)'!AM7</f>
        <v>25946.343888208936</v>
      </c>
      <c r="C27" s="95">
        <f>'総括表(地区)'!AN7</f>
        <v>25945.998124824695</v>
      </c>
      <c r="D27" s="95">
        <f>'総括表(地区)'!AO7</f>
        <v>25940.13916682007</v>
      </c>
      <c r="E27" s="95">
        <f>'総括表(地区)'!AP7</f>
        <v>25924.302508156736</v>
      </c>
      <c r="F27" s="95">
        <f>'総括表(地区)'!AQ7</f>
        <v>25904.285392155201</v>
      </c>
      <c r="G27" s="95">
        <f>'総括表(地区)'!AR7</f>
        <v>25879.224984114917</v>
      </c>
      <c r="H27" s="95">
        <f>'総括表(地区)'!AS7</f>
        <v>25856.035809890622</v>
      </c>
      <c r="I27" s="95">
        <f>'総括表(地区)'!AT7</f>
        <v>25837.758031401809</v>
      </c>
      <c r="J27" s="95">
        <f>'総括表(地区)'!AU7</f>
        <v>25824.857220941816</v>
      </c>
      <c r="K27" s="95">
        <f>'総括表(地区)'!AV7</f>
        <v>25816.807050764346</v>
      </c>
    </row>
    <row r="28" spans="1:11" s="92" customFormat="1" ht="15" customHeight="1">
      <c r="A28" s="96" t="str">
        <f t="shared" si="2"/>
        <v>調布地区</v>
      </c>
      <c r="B28" s="97">
        <f>'総括表(地区)'!AM8</f>
        <v>19470.082441045277</v>
      </c>
      <c r="C28" s="97">
        <f>'総括表(地区)'!AN8</f>
        <v>19449.513250318847</v>
      </c>
      <c r="D28" s="97">
        <f>'総括表(地区)'!AO8</f>
        <v>19423.75287932442</v>
      </c>
      <c r="E28" s="97">
        <f>'総括表(地区)'!AP8</f>
        <v>19392.314601217386</v>
      </c>
      <c r="F28" s="97">
        <f>'総括表(地区)'!AQ8</f>
        <v>19357.466496596506</v>
      </c>
      <c r="G28" s="97">
        <f>'総括表(地区)'!AR8</f>
        <v>19316.453363300985</v>
      </c>
      <c r="H28" s="97">
        <f>'総括表(地区)'!AS8</f>
        <v>19270.510189299817</v>
      </c>
      <c r="I28" s="97">
        <f>'総括表(地区)'!AT8</f>
        <v>19218.97726279722</v>
      </c>
      <c r="J28" s="97">
        <f>'総括表(地区)'!AU8</f>
        <v>19167.836760493316</v>
      </c>
      <c r="K28" s="97">
        <f>'総括表(地区)'!AV8</f>
        <v>19116.42565726288</v>
      </c>
    </row>
    <row r="29" spans="1:11" s="92" customFormat="1" ht="15" customHeight="1">
      <c r="A29" s="98" t="str">
        <f t="shared" si="2"/>
        <v>蒲田地区</v>
      </c>
      <c r="B29" s="99">
        <f>'総括表(地区)'!AM9</f>
        <v>25304.981094161267</v>
      </c>
      <c r="C29" s="99">
        <f>'総括表(地区)'!AN9</f>
        <v>25162.399179427404</v>
      </c>
      <c r="D29" s="99">
        <f>'総括表(地区)'!AO9</f>
        <v>25010.1801423572</v>
      </c>
      <c r="E29" s="99">
        <f>'総括表(地区)'!AP9</f>
        <v>24854.734362134146</v>
      </c>
      <c r="F29" s="99">
        <f>'総括表(地区)'!AQ9</f>
        <v>24697.280349935874</v>
      </c>
      <c r="G29" s="99">
        <f>'総括表(地区)'!AR9</f>
        <v>24539.717731467357</v>
      </c>
      <c r="H29" s="99">
        <f>'総括表(地区)'!AS9</f>
        <v>24391.255388170452</v>
      </c>
      <c r="I29" s="99">
        <f>'総括表(地区)'!AT9</f>
        <v>24248.776301703016</v>
      </c>
      <c r="J29" s="99">
        <f>'総括表(地区)'!AU9</f>
        <v>24118.057897469025</v>
      </c>
      <c r="K29" s="99">
        <f>'総括表(地区)'!AV9</f>
        <v>23995.892926052431</v>
      </c>
    </row>
    <row r="30" spans="1:11" s="92" customFormat="1" ht="15" customHeight="1">
      <c r="A30" s="100" t="str">
        <f t="shared" si="2"/>
        <v>区全域</v>
      </c>
      <c r="B30" s="101">
        <f>'総括表(地区)'!AM10</f>
        <v>70721.407423415483</v>
      </c>
      <c r="C30" s="101">
        <f>'総括表(地区)'!AN10</f>
        <v>70557.910554570946</v>
      </c>
      <c r="D30" s="101">
        <f>'総括表(地区)'!AO10</f>
        <v>70374.072188501683</v>
      </c>
      <c r="E30" s="101">
        <f>'総括表(地区)'!AP10</f>
        <v>70171.351471508271</v>
      </c>
      <c r="F30" s="101">
        <f>'総括表(地区)'!AQ10</f>
        <v>69959.032238687578</v>
      </c>
      <c r="G30" s="101">
        <f>'総括表(地区)'!AR10</f>
        <v>69735.396078883263</v>
      </c>
      <c r="H30" s="101">
        <f>'総括表(地区)'!AS10</f>
        <v>69517.801387360887</v>
      </c>
      <c r="I30" s="101">
        <f>'総括表(地区)'!AT10</f>
        <v>69305.511595902033</v>
      </c>
      <c r="J30" s="101">
        <f>'総括表(地区)'!AU10</f>
        <v>69110.75187890415</v>
      </c>
      <c r="K30" s="101">
        <f>'総括表(地区)'!AV10</f>
        <v>68929.125634079654</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'総括表(地区)'!AW7</f>
        <v>25809.138526395029</v>
      </c>
      <c r="C33" s="95">
        <f>'総括表(地区)'!AX7</f>
        <v>25798.497091012909</v>
      </c>
      <c r="D33" s="95">
        <f>'総括表(地区)'!AY7</f>
        <v>25784.690629842349</v>
      </c>
      <c r="E33" s="95">
        <f>'総括表(地区)'!AZ7</f>
        <v>25773.620613196636</v>
      </c>
      <c r="F33" s="95">
        <f>'総括表(地区)'!BA7</f>
        <v>25761.760811420354</v>
      </c>
      <c r="G33" s="95">
        <f>'総括表(地区)'!BB7</f>
        <v>25751.042963895728</v>
      </c>
      <c r="H33" s="95">
        <f>'総括表(地区)'!BC7</f>
        <v>25744.553449994011</v>
      </c>
      <c r="I33" s="95" t="str">
        <f>'総括表(地区)'!BD7</f>
        <v>　</v>
      </c>
      <c r="J33" s="95" t="str">
        <f>'総括表(地区)'!BE7</f>
        <v>　</v>
      </c>
      <c r="K33" s="95" t="str">
        <f>'総括表(地区)'!BF7</f>
        <v>　</v>
      </c>
    </row>
    <row r="34" spans="1:11" s="92" customFormat="1" ht="15" customHeight="1">
      <c r="A34" s="96" t="str">
        <f t="shared" si="3"/>
        <v>調布地区</v>
      </c>
      <c r="B34" s="97">
        <f>'総括表(地区)'!AW8</f>
        <v>19060.679618395916</v>
      </c>
      <c r="C34" s="97">
        <f>'総括表(地区)'!AX8</f>
        <v>19001.156905427717</v>
      </c>
      <c r="D34" s="97">
        <f>'総括表(地区)'!AY8</f>
        <v>18940.46024356984</v>
      </c>
      <c r="E34" s="97">
        <f>'総括表(地区)'!AZ8</f>
        <v>18879.849475173836</v>
      </c>
      <c r="F34" s="97">
        <f>'総括表(地区)'!BA8</f>
        <v>18820.006623610112</v>
      </c>
      <c r="G34" s="97">
        <f>'総括表(地区)'!BB8</f>
        <v>18758.548237009134</v>
      </c>
      <c r="H34" s="97">
        <f>'総括表(地区)'!BC8</f>
        <v>18699.007326951258</v>
      </c>
      <c r="I34" s="97" t="str">
        <f>'総括表(地区)'!BD8</f>
        <v>　</v>
      </c>
      <c r="J34" s="97" t="str">
        <f>'総括表(地区)'!BE8</f>
        <v>　</v>
      </c>
      <c r="K34" s="97" t="str">
        <f>'総括表(地区)'!BF8</f>
        <v>　</v>
      </c>
    </row>
    <row r="35" spans="1:11" s="92" customFormat="1" ht="15" customHeight="1">
      <c r="A35" s="98" t="str">
        <f t="shared" si="3"/>
        <v>蒲田地区</v>
      </c>
      <c r="B35" s="99">
        <f>'総括表(地区)'!AW9</f>
        <v>23878.039070276871</v>
      </c>
      <c r="C35" s="99">
        <f>'総括表(地区)'!AX9</f>
        <v>23760.493387274808</v>
      </c>
      <c r="D35" s="99">
        <f>'総括表(地区)'!AY9</f>
        <v>23645.237132346872</v>
      </c>
      <c r="E35" s="99">
        <f>'総括表(地区)'!AZ9</f>
        <v>23532.654746089374</v>
      </c>
      <c r="F35" s="99">
        <f>'総括表(地区)'!BA9</f>
        <v>23424.644191865493</v>
      </c>
      <c r="G35" s="99">
        <f>'総括表(地区)'!BB9</f>
        <v>23320.992576801229</v>
      </c>
      <c r="H35" s="99">
        <f>'総括表(地区)'!BC9</f>
        <v>23227.199926638154</v>
      </c>
      <c r="I35" s="99" t="str">
        <f>'総括表(地区)'!BD9</f>
        <v>　</v>
      </c>
      <c r="J35" s="99" t="str">
        <f>'総括表(地区)'!BE9</f>
        <v>　</v>
      </c>
      <c r="K35" s="99" t="str">
        <f>'総括表(地区)'!BF9</f>
        <v>　</v>
      </c>
    </row>
    <row r="36" spans="1:11" s="92" customFormat="1" ht="15" customHeight="1">
      <c r="A36" s="100" t="str">
        <f t="shared" si="3"/>
        <v>区全域</v>
      </c>
      <c r="B36" s="101">
        <f>'総括表(地区)'!AW10</f>
        <v>68747.857215067808</v>
      </c>
      <c r="C36" s="101">
        <f>'総括表(地区)'!AX10</f>
        <v>68560.147383715434</v>
      </c>
      <c r="D36" s="101">
        <f>'総括表(地区)'!AY10</f>
        <v>68370.388005759072</v>
      </c>
      <c r="E36" s="101">
        <f>'総括表(地区)'!AZ10</f>
        <v>68186.124834459843</v>
      </c>
      <c r="F36" s="101">
        <f>'総括表(地区)'!BA10</f>
        <v>68006.411626895962</v>
      </c>
      <c r="G36" s="101">
        <f>'総括表(地区)'!BB10</f>
        <v>67830.583777706095</v>
      </c>
      <c r="H36" s="101">
        <f>'総括表(地区)'!BC10</f>
        <v>67670.760703583423</v>
      </c>
      <c r="I36" s="101" t="str">
        <f>'総括表(地区)'!BD10</f>
        <v>　</v>
      </c>
      <c r="J36" s="101" t="str">
        <f>'総括表(地区)'!BE10</f>
        <v>　</v>
      </c>
      <c r="K36" s="101" t="str">
        <f>'総括表(地区)'!BF10</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総括表!$A$36</f>
        <v>：年少人口比率_区全域</v>
      </c>
      <c r="K1" s="87"/>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17">
        <f>IF(総括表!C39="","",総括表!C39)</f>
        <v>0.11072094627568466</v>
      </c>
      <c r="G3" s="117">
        <f>IF(総括表!D39="","",総括表!D39)</f>
        <v>0.11010453248237914</v>
      </c>
      <c r="H3" s="117">
        <f>IF(総括表!E39="","",総括表!E39)</f>
        <v>0.10894589873559037</v>
      </c>
      <c r="I3" s="117">
        <f>IF(総括表!F39="","",総括表!F39)</f>
        <v>0.10861665703475119</v>
      </c>
      <c r="J3" s="117">
        <f>IF(総括表!G39="","",総括表!G39)</f>
        <v>0.10734688892456869</v>
      </c>
      <c r="K3" s="117">
        <f>IF(総括表!H39="","",総括表!H39)</f>
        <v>0.10559357517932526</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18">
        <f>IF(総括表!I39="","",総括表!I39)</f>
        <v>0.10287418522042326</v>
      </c>
      <c r="C6" s="118">
        <f>IF(総括表!J39="","",総括表!J39)</f>
        <v>0.10182322479474948</v>
      </c>
      <c r="D6" s="118">
        <f>IF(総括表!K39="","",総括表!K39)</f>
        <v>0.1009113473376255</v>
      </c>
      <c r="E6" s="118">
        <f>IF(総括表!L39="","",総括表!L39)</f>
        <v>9.992612769841322E-2</v>
      </c>
      <c r="F6" s="118">
        <f>IF(総括表!M39="","",総括表!M39)</f>
        <v>9.906928578811415E-2</v>
      </c>
      <c r="G6" s="118">
        <f>IF(総括表!N39="","",総括表!N39)</f>
        <v>9.8097080924672689E-2</v>
      </c>
      <c r="H6" s="118">
        <f>IF(総括表!O39="","",総括表!O39)</f>
        <v>9.7102772870044096E-2</v>
      </c>
      <c r="I6" s="118">
        <f>IF(総括表!P39="","",総括表!P39)</f>
        <v>9.6012600384917199E-2</v>
      </c>
      <c r="J6" s="118">
        <f>IF(総括表!Q39="","",総括表!Q39)</f>
        <v>9.5187684619995355E-2</v>
      </c>
      <c r="K6" s="118">
        <f>IF(総括表!R39="","",総括表!R39)</f>
        <v>9.463495340132301E-2</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18">
        <f>IF(総括表!S39="","",総括表!S39)</f>
        <v>9.4073830674892056E-2</v>
      </c>
      <c r="C9" s="118">
        <f>IF(総括表!T39="","",総括表!T39)</f>
        <v>9.4194871630564642E-2</v>
      </c>
      <c r="D9" s="118">
        <f>IF(総括表!U39="","",総括表!U39)</f>
        <v>9.4272952869146553E-2</v>
      </c>
      <c r="E9" s="118">
        <f>IF(総括表!V39="","",総括表!V39)</f>
        <v>9.4657193508129275E-2</v>
      </c>
      <c r="F9" s="118">
        <f>IF(総括表!W39="","",総括表!W39)</f>
        <v>9.5183811791934039E-2</v>
      </c>
      <c r="G9" s="118">
        <f>IF(総括表!X39="","",総括表!X39)</f>
        <v>9.6083637847484735E-2</v>
      </c>
      <c r="H9" s="118">
        <f>IF(総括表!Y39="","",総括表!Y39)</f>
        <v>9.6205395149841874E-2</v>
      </c>
      <c r="I9" s="118">
        <f>IF(総括表!Z39="","",総括表!Z39)</f>
        <v>9.6324940123477823E-2</v>
      </c>
      <c r="J9" s="118">
        <f>IF(総括表!AA39="","",総括表!AA39)</f>
        <v>9.6477741328170941E-2</v>
      </c>
      <c r="K9" s="118">
        <f>IF(総括表!AB39="","",総括表!AB39)</f>
        <v>9.6673878518117956E-2</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18">
        <f>IF(総括表!AC39="","",総括表!AC39)</f>
        <v>9.6876819834211786E-2</v>
      </c>
      <c r="C12" s="118">
        <f>IF(総括表!AD39="","",総括表!AD39)</f>
        <v>9.7068603910690915E-2</v>
      </c>
      <c r="D12" s="118">
        <f>IF(総括表!AE39="","",総括表!AE39)</f>
        <v>9.7210123737342766E-2</v>
      </c>
      <c r="E12" s="118">
        <f>IF(総括表!AF39="","",総括表!AF39)</f>
        <v>9.730780243010817E-2</v>
      </c>
      <c r="F12" s="118">
        <f>IF(総括表!AG39="","",総括表!AG39)</f>
        <v>9.7334615168562469E-2</v>
      </c>
      <c r="G12" s="118">
        <f>IF(総括表!AH39="","",総括表!AH39)</f>
        <v>9.731838685640018E-2</v>
      </c>
      <c r="H12" s="118">
        <f>IF(総括表!AI39="","",総括表!AI39)</f>
        <v>9.7282611653903742E-2</v>
      </c>
      <c r="I12" s="118">
        <f>IF(総括表!AJ39="","",総括表!AJ39)</f>
        <v>9.7217451243547179E-2</v>
      </c>
      <c r="J12" s="118">
        <f>IF(総括表!AK39="","",総括表!AK39)</f>
        <v>9.713498659896358E-2</v>
      </c>
      <c r="K12" s="118">
        <f>IF(総括表!AL39="","",総括表!AL39)</f>
        <v>9.7034539822009366E-2</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18">
        <f>IF(総括表!AM39="","",総括表!AM39)</f>
        <v>9.6929494759018436E-2</v>
      </c>
      <c r="C15" s="118">
        <f>IF(総括表!AN39="","",総括表!AN39)</f>
        <v>9.6801849742572346E-2</v>
      </c>
      <c r="D15" s="118">
        <f>IF(総括表!AO39="","",総括表!AO39)</f>
        <v>9.6658779306977943E-2</v>
      </c>
      <c r="E15" s="118">
        <f>IF(総括表!AP39="","",総括表!AP39)</f>
        <v>9.650214977810552E-2</v>
      </c>
      <c r="F15" s="118">
        <f>IF(総括表!AQ39="","",総括表!AQ39)</f>
        <v>9.6345583893461026E-2</v>
      </c>
      <c r="G15" s="118">
        <f>IF(総括表!AR39="","",総括表!AR39)</f>
        <v>9.6184121712373949E-2</v>
      </c>
      <c r="H15" s="118">
        <f>IF(総括表!AS39="","",総括表!AS39)</f>
        <v>9.6040105788154556E-2</v>
      </c>
      <c r="I15" s="118">
        <f>IF(総括表!AT39="","",総括表!AT39)</f>
        <v>9.5911687113139507E-2</v>
      </c>
      <c r="J15" s="118">
        <f>IF(総括表!AU39="","",総括表!AU39)</f>
        <v>9.5810985756120071E-2</v>
      </c>
      <c r="K15" s="118">
        <f>IF(総括表!AV39="","",総括表!AV39)</f>
        <v>9.5734175151397566E-2</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18">
        <f>IF(総括表!AW39="","",総括表!AW39)</f>
        <v>9.5660593859294984E-2</v>
      </c>
      <c r="C18" s="118">
        <f>IF(総括表!AX39="","",総括表!AX39)</f>
        <v>9.5580462168065997E-2</v>
      </c>
      <c r="D18" s="118">
        <f>IF(総括表!AY39="","",総括表!AY39)</f>
        <v>9.5498094117449486E-2</v>
      </c>
      <c r="E18" s="118">
        <f>IF(総括表!AZ39="","",総括表!AZ39)</f>
        <v>9.5422857666720304E-2</v>
      </c>
      <c r="F18" s="118">
        <f>IF(総括表!BA39="","",総括表!BA39)</f>
        <v>9.5352006628265373E-2</v>
      </c>
      <c r="G18" s="118">
        <f>IF(総括表!BB39="","",総括表!BB39)</f>
        <v>9.5284327006236125E-2</v>
      </c>
      <c r="H18" s="118">
        <f>IF(総括表!BC39="","",総括表!BC39)</f>
        <v>9.5234228774636165E-2</v>
      </c>
      <c r="I18" s="118" t="str">
        <f>IF(総括表!BD39="","",総括表!BD39)</f>
        <v/>
      </c>
      <c r="J18" s="118" t="str">
        <f>IF(総括表!BE39="","",総括表!BE39)</f>
        <v/>
      </c>
      <c r="K18" s="118" t="str">
        <f>IF(総括表!BF39="","",総括表!BF39)</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'総括表(地区)'!$A$36</f>
        <v>：年少人口比率_地区別(基本推計)</v>
      </c>
      <c r="K1" s="87"/>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20">
        <f>'総括表(地区)'!C36</f>
        <v>0.11025422116006604</v>
      </c>
      <c r="G3" s="120">
        <f>'総括表(地区)'!D36</f>
        <v>0.11034295985493973</v>
      </c>
      <c r="H3" s="120">
        <f>'総括表(地区)'!E36</f>
        <v>0.10959453864778039</v>
      </c>
      <c r="I3" s="120">
        <f>'総括表(地区)'!F36</f>
        <v>0.10987512596903391</v>
      </c>
      <c r="J3" s="120">
        <f>'総括表(地区)'!G36</f>
        <v>0.1087230514406015</v>
      </c>
      <c r="K3" s="120">
        <f>'総括表(地区)'!H36</f>
        <v>0.10728237276419555</v>
      </c>
    </row>
    <row r="4" spans="1:11" s="89" customFormat="1" ht="15" customHeight="1">
      <c r="A4" s="88"/>
      <c r="D4" s="150" t="str">
        <f>"調布地区"</f>
        <v>調布地区</v>
      </c>
      <c r="E4" s="151"/>
      <c r="F4" s="121">
        <f>'総括表(地区)'!C37</f>
        <v>0.12105561593738204</v>
      </c>
      <c r="G4" s="121">
        <f>'総括表(地区)'!D37</f>
        <v>0.12034768626247958</v>
      </c>
      <c r="H4" s="121">
        <f>'総括表(地区)'!E37</f>
        <v>0.11938942216497332</v>
      </c>
      <c r="I4" s="121">
        <f>'総括表(地区)'!F37</f>
        <v>0.11956690740026399</v>
      </c>
      <c r="J4" s="121">
        <f>'総括表(地区)'!G37</f>
        <v>0.1185424836193596</v>
      </c>
      <c r="K4" s="121">
        <f>'総括表(地区)'!H37</f>
        <v>0.11765919575837143</v>
      </c>
    </row>
    <row r="5" spans="1:11" s="89" customFormat="1" ht="15" customHeight="1">
      <c r="A5" s="88"/>
      <c r="D5" s="152" t="str">
        <f>"蒲田地区"</f>
        <v>蒲田地区</v>
      </c>
      <c r="E5" s="153"/>
      <c r="F5" s="119">
        <f>'総括表(地区)'!C38</f>
        <v>0.1045149359446523</v>
      </c>
      <c r="G5" s="119">
        <f>'総括表(地区)'!D38</f>
        <v>0.10338010536042722</v>
      </c>
      <c r="H5" s="119">
        <f>'総括表(地区)'!E38</f>
        <v>0.10173389373403359</v>
      </c>
      <c r="I5" s="119">
        <f>'総括表(地区)'!F38</f>
        <v>0.10055502174752226</v>
      </c>
      <c r="J5" s="119">
        <f>'総括表(地区)'!G38</f>
        <v>9.9060790382997657E-2</v>
      </c>
      <c r="K5" s="119">
        <f>'総括表(地区)'!H38</f>
        <v>9.6500704924268252E-2</v>
      </c>
    </row>
    <row r="6" spans="1:11" s="92" customFormat="1" ht="15" customHeight="1">
      <c r="A6" s="91"/>
      <c r="D6" s="154" t="str">
        <f>"区全域"</f>
        <v>区全域</v>
      </c>
      <c r="E6" s="155"/>
      <c r="F6" s="122">
        <f>'総括表(地区)'!C39</f>
        <v>0.11072094627568466</v>
      </c>
      <c r="G6" s="122">
        <f>'総括表(地区)'!D39</f>
        <v>0.11010453248237914</v>
      </c>
      <c r="H6" s="122">
        <f>'総括表(地区)'!E39</f>
        <v>0.10894589873559037</v>
      </c>
      <c r="I6" s="122">
        <f>'総括表(地区)'!F39</f>
        <v>0.10861665703475119</v>
      </c>
      <c r="J6" s="122">
        <f>'総括表(地区)'!G39</f>
        <v>0.10734688892456869</v>
      </c>
      <c r="K6" s="122">
        <f>'総括表(地区)'!H39</f>
        <v>0.10559357517932526</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20">
        <f>'総括表(地区)'!I36</f>
        <v>0.10496737861705169</v>
      </c>
      <c r="C9" s="120">
        <f>'総括表(地区)'!J36</f>
        <v>0.10426052257579717</v>
      </c>
      <c r="D9" s="120">
        <f>'総括表(地区)'!K36</f>
        <v>0.10378386543234201</v>
      </c>
      <c r="E9" s="120">
        <f>'総括表(地区)'!L36</f>
        <v>0.1030455915154548</v>
      </c>
      <c r="F9" s="120">
        <f>'総括表(地区)'!M36</f>
        <v>0.10248648693169853</v>
      </c>
      <c r="G9" s="120">
        <f>'総括表(地区)'!N36</f>
        <v>0.10168315211830045</v>
      </c>
      <c r="H9" s="120">
        <f>'総括表(地区)'!O36</f>
        <v>0.10085238635190036</v>
      </c>
      <c r="I9" s="120">
        <f>'総括表(地区)'!P36</f>
        <v>9.9865593044752815E-2</v>
      </c>
      <c r="J9" s="120">
        <f>'総括表(地区)'!Q36</f>
        <v>9.9227465068002091E-2</v>
      </c>
      <c r="K9" s="120">
        <f>'総括表(地区)'!R36</f>
        <v>9.8577254095434413E-2</v>
      </c>
    </row>
    <row r="10" spans="1:11" s="92" customFormat="1" ht="15" customHeight="1">
      <c r="A10" s="96" t="str">
        <f>"調布地区"</f>
        <v>調布地区</v>
      </c>
      <c r="B10" s="121">
        <f>'総括表(地区)'!I37</f>
        <v>0.11479755080561924</v>
      </c>
      <c r="C10" s="121">
        <f>'総括表(地区)'!J37</f>
        <v>0.11336441302881736</v>
      </c>
      <c r="D10" s="121">
        <f>'総括表(地区)'!K37</f>
        <v>0.11193862940450401</v>
      </c>
      <c r="E10" s="121">
        <f>'総括表(地区)'!L37</f>
        <v>0.11074386177441528</v>
      </c>
      <c r="F10" s="121">
        <f>'総括表(地区)'!M37</f>
        <v>0.10935200847122956</v>
      </c>
      <c r="G10" s="121">
        <f>'総括表(地区)'!N37</f>
        <v>0.10757570573078139</v>
      </c>
      <c r="H10" s="121">
        <f>'総括表(地区)'!O37</f>
        <v>0.10598023873778892</v>
      </c>
      <c r="I10" s="121">
        <f>'総括表(地区)'!P37</f>
        <v>0.10428976565957139</v>
      </c>
      <c r="J10" s="121">
        <f>'総括表(地区)'!Q37</f>
        <v>0.10312835709725543</v>
      </c>
      <c r="K10" s="121">
        <f>'総括表(地区)'!R37</f>
        <v>0.10237699019964713</v>
      </c>
    </row>
    <row r="11" spans="1:11" s="92" customFormat="1" ht="15" customHeight="1">
      <c r="A11" s="98" t="str">
        <f>"蒲田地区"</f>
        <v>蒲田地区</v>
      </c>
      <c r="B11" s="119">
        <f>'総括表(地区)'!I38</f>
        <v>9.3586096630059568E-2</v>
      </c>
      <c r="C11" s="119">
        <f>'総括表(地区)'!J38</f>
        <v>9.2501002141781447E-2</v>
      </c>
      <c r="D11" s="119">
        <f>'総括表(地区)'!K38</f>
        <v>9.1562243636884227E-2</v>
      </c>
      <c r="E11" s="119">
        <f>'総括表(地区)'!L38</f>
        <v>9.0511602428460375E-2</v>
      </c>
      <c r="F11" s="119">
        <f>'総括表(地区)'!M38</f>
        <v>8.9751004978206539E-2</v>
      </c>
      <c r="G11" s="119">
        <f>'総括表(地区)'!N38</f>
        <v>8.9150057409302944E-2</v>
      </c>
      <c r="H11" s="119">
        <f>'総括表(地区)'!O38</f>
        <v>8.8400018002891934E-2</v>
      </c>
      <c r="I11" s="119">
        <f>'総括表(地区)'!P38</f>
        <v>8.760208072290275E-2</v>
      </c>
      <c r="J11" s="119">
        <f>'総括表(地区)'!Q38</f>
        <v>8.6831574379704596E-2</v>
      </c>
      <c r="K11" s="119">
        <f>'総括表(地区)'!R38</f>
        <v>8.647949966570162E-2</v>
      </c>
    </row>
    <row r="12" spans="1:11" s="92" customFormat="1" ht="15" customHeight="1">
      <c r="A12" s="100" t="str">
        <f>"区全域"</f>
        <v>区全域</v>
      </c>
      <c r="B12" s="122">
        <f>'総括表(地区)'!I39</f>
        <v>0.10287418522042326</v>
      </c>
      <c r="C12" s="122">
        <f>'総括表(地区)'!J39</f>
        <v>0.10182322479474948</v>
      </c>
      <c r="D12" s="122">
        <f>'総括表(地区)'!K39</f>
        <v>0.1009113473376255</v>
      </c>
      <c r="E12" s="122">
        <f>'総括表(地区)'!L39</f>
        <v>9.992612769841322E-2</v>
      </c>
      <c r="F12" s="122">
        <f>'総括表(地区)'!M39</f>
        <v>9.906928578811415E-2</v>
      </c>
      <c r="G12" s="122">
        <f>'総括表(地区)'!N39</f>
        <v>9.8097080924672689E-2</v>
      </c>
      <c r="H12" s="122">
        <f>'総括表(地区)'!O39</f>
        <v>9.7102772870044096E-2</v>
      </c>
      <c r="I12" s="122">
        <f>'総括表(地区)'!P39</f>
        <v>9.6012600384917199E-2</v>
      </c>
      <c r="J12" s="122">
        <f>'総括表(地区)'!Q39</f>
        <v>9.5187684619995355E-2</v>
      </c>
      <c r="K12" s="122">
        <f>'総括表(地区)'!R39</f>
        <v>9.463495340132301E-2</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20">
        <f>'総括表(地区)'!S36</f>
        <v>9.8094157604936727E-2</v>
      </c>
      <c r="C15" s="120">
        <f>'総括表(地区)'!T36</f>
        <v>9.8315350917179092E-2</v>
      </c>
      <c r="D15" s="120">
        <f>'総括表(地区)'!U36</f>
        <v>9.843324449808491E-2</v>
      </c>
      <c r="E15" s="120">
        <f>'総括表(地区)'!V36</f>
        <v>9.8869791056519621E-2</v>
      </c>
      <c r="F15" s="120">
        <f>'総括表(地区)'!W36</f>
        <v>9.9189500112600582E-2</v>
      </c>
      <c r="G15" s="120">
        <f>'総括表(地区)'!X36</f>
        <v>0.10026726802637353</v>
      </c>
      <c r="H15" s="120">
        <f>'総括表(地区)'!Y36</f>
        <v>0.10040010285993808</v>
      </c>
      <c r="I15" s="120">
        <f>'総括表(地区)'!Z36</f>
        <v>0.1005284476504206</v>
      </c>
      <c r="J15" s="120">
        <f>'総括表(地区)'!AA36</f>
        <v>0.10069751119822633</v>
      </c>
      <c r="K15" s="120">
        <f>'総括表(地区)'!AB36</f>
        <v>0.10091906852276548</v>
      </c>
    </row>
    <row r="16" spans="1:11" s="92" customFormat="1" ht="15" customHeight="1">
      <c r="A16" s="96" t="str">
        <f t="shared" si="0"/>
        <v>調布地区</v>
      </c>
      <c r="B16" s="121">
        <f>'総括表(地区)'!S37</f>
        <v>0.10143780263137575</v>
      </c>
      <c r="C16" s="121">
        <f>'総括表(地区)'!T37</f>
        <v>0.10122050895763188</v>
      </c>
      <c r="D16" s="121">
        <f>'総括表(地区)'!U37</f>
        <v>0.10114290932846308</v>
      </c>
      <c r="E16" s="121">
        <f>'総括表(地区)'!V37</f>
        <v>0.10146817114911687</v>
      </c>
      <c r="F16" s="121">
        <f>'総括表(地区)'!W37</f>
        <v>0.10192319184771573</v>
      </c>
      <c r="G16" s="121">
        <f>'総括表(地区)'!X37</f>
        <v>0.10267876730336264</v>
      </c>
      <c r="H16" s="121">
        <f>'総括表(地区)'!Y37</f>
        <v>0.10277250740303336</v>
      </c>
      <c r="I16" s="121">
        <f>'総括表(地区)'!Z37</f>
        <v>0.10289878555867817</v>
      </c>
      <c r="J16" s="121">
        <f>'総括表(地区)'!AA37</f>
        <v>0.10310310619817173</v>
      </c>
      <c r="K16" s="121">
        <f>'総括表(地区)'!AB37</f>
        <v>0.10337976594298955</v>
      </c>
    </row>
    <row r="17" spans="1:11" s="92" customFormat="1" ht="15" customHeight="1">
      <c r="A17" s="98" t="str">
        <f t="shared" si="0"/>
        <v>蒲田地区</v>
      </c>
      <c r="B17" s="119">
        <f>'総括表(地区)'!S38</f>
        <v>8.6085837303522206E-2</v>
      </c>
      <c r="C17" s="119">
        <f>'総括表(地区)'!T38</f>
        <v>8.6329363216383459E-2</v>
      </c>
      <c r="D17" s="119">
        <f>'総括表(地区)'!U38</f>
        <v>8.6463754088505082E-2</v>
      </c>
      <c r="E17" s="119">
        <f>'総括表(地区)'!V38</f>
        <v>8.6831085541186501E-2</v>
      </c>
      <c r="F17" s="119">
        <f>'総括表(地区)'!W38</f>
        <v>8.7566701099379515E-2</v>
      </c>
      <c r="G17" s="119">
        <f>'総括表(地区)'!X38</f>
        <v>8.8397622231435311E-2</v>
      </c>
      <c r="H17" s="119">
        <f>'総括表(地区)'!Y38</f>
        <v>8.8518119631207745E-2</v>
      </c>
      <c r="I17" s="119">
        <f>'総括表(地区)'!Z38</f>
        <v>8.8615229244035004E-2</v>
      </c>
      <c r="J17" s="119">
        <f>'総括表(地区)'!AA38</f>
        <v>8.8711248594721084E-2</v>
      </c>
      <c r="K17" s="119">
        <f>'総括表(地区)'!AB38</f>
        <v>8.8823367424070418E-2</v>
      </c>
    </row>
    <row r="18" spans="1:11" s="92" customFormat="1" ht="15" customHeight="1">
      <c r="A18" s="100" t="str">
        <f t="shared" si="0"/>
        <v>区全域</v>
      </c>
      <c r="B18" s="122">
        <f>'総括表(地区)'!S39</f>
        <v>9.4073830674892056E-2</v>
      </c>
      <c r="C18" s="122">
        <f>'総括表(地区)'!T39</f>
        <v>9.4194871630564642E-2</v>
      </c>
      <c r="D18" s="122">
        <f>'総括表(地区)'!U39</f>
        <v>9.4272952869146553E-2</v>
      </c>
      <c r="E18" s="122">
        <f>'総括表(地区)'!V39</f>
        <v>9.4657193508129275E-2</v>
      </c>
      <c r="F18" s="122">
        <f>'総括表(地区)'!W39</f>
        <v>9.5183811791934039E-2</v>
      </c>
      <c r="G18" s="122">
        <f>'総括表(地区)'!X39</f>
        <v>9.6083637847484735E-2</v>
      </c>
      <c r="H18" s="122">
        <f>'総括表(地区)'!Y39</f>
        <v>9.6205395149841874E-2</v>
      </c>
      <c r="I18" s="122">
        <f>'総括表(地区)'!Z39</f>
        <v>9.6324940123477823E-2</v>
      </c>
      <c r="J18" s="122">
        <f>'総括表(地区)'!AA39</f>
        <v>9.6477741328170941E-2</v>
      </c>
      <c r="K18" s="122">
        <f>'総括表(地区)'!AB39</f>
        <v>9.6673878518117956E-2</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20">
        <f>'総括表(地区)'!AC36</f>
        <v>0.10115485494418845</v>
      </c>
      <c r="C21" s="120">
        <f>'総括表(地区)'!AD36</f>
        <v>0.10139127984744403</v>
      </c>
      <c r="D21" s="120">
        <f>'総括表(地区)'!AE36</f>
        <v>0.10157176554668927</v>
      </c>
      <c r="E21" s="120">
        <f>'総括表(地区)'!AF36</f>
        <v>0.10172564516034627</v>
      </c>
      <c r="F21" s="120">
        <f>'総括表(地区)'!AG36</f>
        <v>0.10180176650311548</v>
      </c>
      <c r="G21" s="120">
        <f>'総括表(地区)'!AH36</f>
        <v>0.10183076932749859</v>
      </c>
      <c r="H21" s="120">
        <f>'総括表(地区)'!AI36</f>
        <v>0.10183695876961042</v>
      </c>
      <c r="I21" s="120">
        <f>'総括表(地区)'!AJ36</f>
        <v>0.10180924021073869</v>
      </c>
      <c r="J21" s="120">
        <f>'総括表(地区)'!AK36</f>
        <v>0.10175737504731763</v>
      </c>
      <c r="K21" s="120">
        <f>'総括表(地区)'!AL36</f>
        <v>0.10168008350123807</v>
      </c>
    </row>
    <row r="22" spans="1:11" s="92" customFormat="1" ht="15" customHeight="1">
      <c r="A22" s="96" t="str">
        <f t="shared" si="1"/>
        <v>調布地区</v>
      </c>
      <c r="B22" s="121">
        <f>'総括表(地区)'!AC37</f>
        <v>0.10371009869164238</v>
      </c>
      <c r="C22" s="121">
        <f>'総括表(地区)'!AD37</f>
        <v>0.10405827773798042</v>
      </c>
      <c r="D22" s="121">
        <f>'総括表(地区)'!AE37</f>
        <v>0.10439250813691821</v>
      </c>
      <c r="E22" s="121">
        <f>'総括表(地区)'!AF37</f>
        <v>0.10471507325210519</v>
      </c>
      <c r="F22" s="121">
        <f>'総括表(地区)'!AG37</f>
        <v>0.10500259032655739</v>
      </c>
      <c r="G22" s="121">
        <f>'総括表(地区)'!AH37</f>
        <v>0.10526661235107217</v>
      </c>
      <c r="H22" s="121">
        <f>'総括表(地区)'!AI37</f>
        <v>0.10551544074546457</v>
      </c>
      <c r="I22" s="121">
        <f>'総括表(地区)'!AJ37</f>
        <v>0.10574324240919872</v>
      </c>
      <c r="J22" s="121">
        <f>'総括表(地区)'!AK37</f>
        <v>0.10595941409289125</v>
      </c>
      <c r="K22" s="121">
        <f>'総括表(地区)'!AL37</f>
        <v>0.10616588428955245</v>
      </c>
    </row>
    <row r="23" spans="1:11" s="92" customFormat="1" ht="15" customHeight="1">
      <c r="A23" s="98" t="str">
        <f t="shared" si="1"/>
        <v>蒲田地区</v>
      </c>
      <c r="B23" s="119">
        <f>'総括表(地区)'!AC38</f>
        <v>8.890705474712203E-2</v>
      </c>
      <c r="C23" s="119">
        <f>'総括表(地区)'!AD38</f>
        <v>8.8951293070103937E-2</v>
      </c>
      <c r="D23" s="119">
        <f>'総括表(地区)'!AE38</f>
        <v>8.8926410260184718E-2</v>
      </c>
      <c r="E23" s="119">
        <f>'総括表(地区)'!AF38</f>
        <v>8.8823641478139606E-2</v>
      </c>
      <c r="F23" s="119">
        <f>'総括表(地区)'!AG38</f>
        <v>8.8634835121718283E-2</v>
      </c>
      <c r="G23" s="119">
        <f>'総括表(地区)'!AH38</f>
        <v>8.8395314624213503E-2</v>
      </c>
      <c r="H23" s="119">
        <f>'総括表(地区)'!AI38</f>
        <v>8.8137082256481272E-2</v>
      </c>
      <c r="I23" s="119">
        <f>'総括表(地区)'!AJ38</f>
        <v>8.7848658711188729E-2</v>
      </c>
      <c r="J23" s="119">
        <f>'総括表(地区)'!AK38</f>
        <v>8.7545715104126412E-2</v>
      </c>
      <c r="K23" s="119">
        <f>'総括表(地区)'!AL38</f>
        <v>8.7226208483234674E-2</v>
      </c>
    </row>
    <row r="24" spans="1:11" s="92" customFormat="1" ht="15" customHeight="1">
      <c r="A24" s="100" t="str">
        <f t="shared" si="1"/>
        <v>区全域</v>
      </c>
      <c r="B24" s="122">
        <f>'総括表(地区)'!AC39</f>
        <v>9.6876819834211786E-2</v>
      </c>
      <c r="C24" s="122">
        <f>'総括表(地区)'!AD39</f>
        <v>9.7068603910690915E-2</v>
      </c>
      <c r="D24" s="122">
        <f>'総括表(地区)'!AE39</f>
        <v>9.7210123737342766E-2</v>
      </c>
      <c r="E24" s="122">
        <f>'総括表(地区)'!AF39</f>
        <v>9.730780243010817E-2</v>
      </c>
      <c r="F24" s="122">
        <f>'総括表(地区)'!AG39</f>
        <v>9.7334615168562469E-2</v>
      </c>
      <c r="G24" s="122">
        <f>'総括表(地区)'!AH39</f>
        <v>9.731838685640018E-2</v>
      </c>
      <c r="H24" s="122">
        <f>'総括表(地区)'!AI39</f>
        <v>9.7282611653903742E-2</v>
      </c>
      <c r="I24" s="122">
        <f>'総括表(地区)'!AJ39</f>
        <v>9.7217451243547179E-2</v>
      </c>
      <c r="J24" s="122">
        <f>'総括表(地区)'!AK39</f>
        <v>9.713498659896358E-2</v>
      </c>
      <c r="K24" s="122">
        <f>'総括表(地区)'!AL39</f>
        <v>9.7034539822009366E-2</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20">
        <f>'総括表(地区)'!AM36</f>
        <v>0.1016014548530025</v>
      </c>
      <c r="C27" s="120">
        <f>'総括表(地区)'!AN36</f>
        <v>0.10150083162461843</v>
      </c>
      <c r="D27" s="120">
        <f>'総括表(地区)'!AO36</f>
        <v>0.10138689984102671</v>
      </c>
      <c r="E27" s="120">
        <f>'総括表(地区)'!AP36</f>
        <v>0.10124635207574176</v>
      </c>
      <c r="F27" s="120">
        <f>'総括表(地区)'!AQ36</f>
        <v>0.10109773837781499</v>
      </c>
      <c r="G27" s="120">
        <f>'総括表(地区)'!AR36</f>
        <v>0.10094103658325804</v>
      </c>
      <c r="H27" s="120">
        <f>'総括表(地区)'!AS36</f>
        <v>0.10079771053060939</v>
      </c>
      <c r="I27" s="120">
        <f>'総括表(地区)'!AT36</f>
        <v>0.10068133913922384</v>
      </c>
      <c r="J27" s="120">
        <f>'総括表(地区)'!AU36</f>
        <v>0.10058700348060415</v>
      </c>
      <c r="K27" s="120">
        <f>'総括表(地区)'!AV36</f>
        <v>0.10051531153199339</v>
      </c>
    </row>
    <row r="28" spans="1:11" s="92" customFormat="1" ht="15" customHeight="1">
      <c r="A28" s="96" t="str">
        <f t="shared" si="2"/>
        <v>調布地区</v>
      </c>
      <c r="B28" s="121">
        <f>'総括表(地区)'!AM37</f>
        <v>0.10636600184487897</v>
      </c>
      <c r="C28" s="121">
        <f>'総括表(地区)'!AN37</f>
        <v>0.10653161261260524</v>
      </c>
      <c r="D28" s="121">
        <f>'総括表(地区)'!AO37</f>
        <v>0.10668394038759095</v>
      </c>
      <c r="E28" s="121">
        <f>'総括表(地区)'!AP37</f>
        <v>0.10682005460946467</v>
      </c>
      <c r="F28" s="121">
        <f>'総括表(地区)'!AQ37</f>
        <v>0.10695409104136171</v>
      </c>
      <c r="G28" s="121">
        <f>'総括表(地区)'!AR37</f>
        <v>0.10706511260801989</v>
      </c>
      <c r="H28" s="121">
        <f>'総括表(地区)'!AS37</f>
        <v>0.10716282299557917</v>
      </c>
      <c r="I28" s="121">
        <f>'総括表(地区)'!AT37</f>
        <v>0.10723530171647978</v>
      </c>
      <c r="J28" s="121">
        <f>'総括表(地区)'!AU37</f>
        <v>0.10731432175453685</v>
      </c>
      <c r="K28" s="121">
        <f>'総括表(地区)'!AV37</f>
        <v>0.10739812921393453</v>
      </c>
    </row>
    <row r="29" spans="1:11" s="92" customFormat="1" ht="15" customHeight="1">
      <c r="A29" s="98" t="str">
        <f t="shared" si="2"/>
        <v>蒲田地区</v>
      </c>
      <c r="B29" s="119">
        <f>'総括表(地区)'!AM38</f>
        <v>8.6900384285611143E-2</v>
      </c>
      <c r="C29" s="119">
        <f>'総括表(地区)'!AN38</f>
        <v>8.6559074741555636E-2</v>
      </c>
      <c r="D29" s="119">
        <f>'総括表(地区)'!AO38</f>
        <v>8.6198638832487615E-2</v>
      </c>
      <c r="E29" s="119">
        <f>'総括表(地区)'!AP38</f>
        <v>8.5837858359116045E-2</v>
      </c>
      <c r="F29" s="119">
        <f>'総括表(地区)'!AQ38</f>
        <v>8.5485133700048399E-2</v>
      </c>
      <c r="G29" s="119">
        <f>'総括表(地区)'!AR38</f>
        <v>8.5141605163996062E-2</v>
      </c>
      <c r="H29" s="119">
        <f>'総括表(地区)'!AS38</f>
        <v>8.4838363317723819E-2</v>
      </c>
      <c r="I29" s="119">
        <f>'総括表(地区)'!AT38</f>
        <v>8.456547037460313E-2</v>
      </c>
      <c r="J29" s="119">
        <f>'総括表(地区)'!AU38</f>
        <v>8.4338186130677423E-2</v>
      </c>
      <c r="K29" s="119">
        <f>'総括表(地区)'!AV38</f>
        <v>8.4147394164058725E-2</v>
      </c>
    </row>
    <row r="30" spans="1:11" s="92" customFormat="1" ht="15" customHeight="1">
      <c r="A30" s="100" t="str">
        <f t="shared" si="2"/>
        <v>区全域</v>
      </c>
      <c r="B30" s="122">
        <f>'総括表(地区)'!AM39</f>
        <v>9.6929494759018436E-2</v>
      </c>
      <c r="C30" s="122">
        <f>'総括表(地区)'!AN39</f>
        <v>9.6801849742572346E-2</v>
      </c>
      <c r="D30" s="122">
        <f>'総括表(地区)'!AO39</f>
        <v>9.6658779306977943E-2</v>
      </c>
      <c r="E30" s="122">
        <f>'総括表(地区)'!AP39</f>
        <v>9.650214977810552E-2</v>
      </c>
      <c r="F30" s="122">
        <f>'総括表(地区)'!AQ39</f>
        <v>9.6345583893461026E-2</v>
      </c>
      <c r="G30" s="122">
        <f>'総括表(地区)'!AR39</f>
        <v>9.6184121712373949E-2</v>
      </c>
      <c r="H30" s="122">
        <f>'総括表(地区)'!AS39</f>
        <v>9.6040105788154556E-2</v>
      </c>
      <c r="I30" s="122">
        <f>'総括表(地区)'!AT39</f>
        <v>9.5911687113139507E-2</v>
      </c>
      <c r="J30" s="122">
        <f>'総括表(地区)'!AU39</f>
        <v>9.5810985756120071E-2</v>
      </c>
      <c r="K30" s="122">
        <f>'総括表(地区)'!AV39</f>
        <v>9.5734175151397566E-2</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20">
        <f>'総括表(地区)'!AW36</f>
        <v>0.10044677722971654</v>
      </c>
      <c r="C33" s="120">
        <f>'総括表(地区)'!AX36</f>
        <v>0.10036793307523904</v>
      </c>
      <c r="D33" s="120">
        <f>'総括表(地区)'!AY36</f>
        <v>0.10027671617355068</v>
      </c>
      <c r="E33" s="120">
        <f>'総括表(地区)'!AZ36</f>
        <v>0.10019482544188613</v>
      </c>
      <c r="F33" s="120">
        <f>'総括表(地区)'!BA36</f>
        <v>0.1001073652994518</v>
      </c>
      <c r="G33" s="120">
        <f>'総括表(地区)'!BB36</f>
        <v>0.10002151602031059</v>
      </c>
      <c r="H33" s="120">
        <f>'総括表(地区)'!BC36</f>
        <v>9.9949240458729618E-2</v>
      </c>
      <c r="I33" s="120" t="str">
        <f>'総括表(地区)'!BD36</f>
        <v>　</v>
      </c>
      <c r="J33" s="120" t="str">
        <f>'総括表(地区)'!BE36</f>
        <v>　</v>
      </c>
      <c r="K33" s="120" t="str">
        <f>'総括表(地区)'!BF36</f>
        <v>　</v>
      </c>
    </row>
    <row r="34" spans="1:11" s="92" customFormat="1" ht="15" customHeight="1">
      <c r="A34" s="96" t="str">
        <f t="shared" si="3"/>
        <v>調布地区</v>
      </c>
      <c r="B34" s="121">
        <f>'総括表(地区)'!AW37</f>
        <v>0.10745646008913505</v>
      </c>
      <c r="C34" s="121">
        <f>'総括表(地区)'!AX37</f>
        <v>0.10749297200907722</v>
      </c>
      <c r="D34" s="121">
        <f>'総括表(地区)'!AY37</f>
        <v>0.10751941393565272</v>
      </c>
      <c r="E34" s="121">
        <f>'総括表(地区)'!AZ37</f>
        <v>0.10753656729225297</v>
      </c>
      <c r="F34" s="121">
        <f>'総括表(地区)'!BA37</f>
        <v>0.10754667190249133</v>
      </c>
      <c r="G34" s="121">
        <f>'総括表(地区)'!BB37</f>
        <v>0.10753749791063912</v>
      </c>
      <c r="H34" s="121">
        <f>'総括表(地区)'!BC37</f>
        <v>0.10752370998465921</v>
      </c>
      <c r="I34" s="121" t="str">
        <f>'総括表(地区)'!BD37</f>
        <v>　</v>
      </c>
      <c r="J34" s="121" t="str">
        <f>'総括表(地区)'!BE37</f>
        <v>　</v>
      </c>
      <c r="K34" s="121" t="str">
        <f>'総括表(地区)'!BF37</f>
        <v>　</v>
      </c>
    </row>
    <row r="35" spans="1:11" s="92" customFormat="1" ht="15" customHeight="1">
      <c r="A35" s="98" t="str">
        <f t="shared" si="3"/>
        <v>蒲田地区</v>
      </c>
      <c r="B35" s="119">
        <f>'総括表(地区)'!AW38</f>
        <v>8.3976940844472714E-2</v>
      </c>
      <c r="C35" s="119">
        <f>'総括表(地区)'!AX38</f>
        <v>8.3812090110226306E-2</v>
      </c>
      <c r="D35" s="119">
        <f>'総括表(地区)'!AY38</f>
        <v>8.3658289544089853E-2</v>
      </c>
      <c r="E35" s="119">
        <f>'総括表(地区)'!AZ38</f>
        <v>8.3518369932890468E-2</v>
      </c>
      <c r="F35" s="119">
        <f>'総括表(地区)'!BA38</f>
        <v>8.3397604513152868E-2</v>
      </c>
      <c r="G35" s="119">
        <f>'総括表(地区)'!BB38</f>
        <v>8.3294242132123525E-2</v>
      </c>
      <c r="H35" s="119">
        <f>'総括表(地区)'!BC38</f>
        <v>8.3224867871798697E-2</v>
      </c>
      <c r="I35" s="119" t="str">
        <f>'総括表(地区)'!BD38</f>
        <v>　</v>
      </c>
      <c r="J35" s="119" t="str">
        <f>'総括表(地区)'!BE38</f>
        <v>　</v>
      </c>
      <c r="K35" s="119" t="str">
        <f>'総括表(地区)'!BF38</f>
        <v>　</v>
      </c>
    </row>
    <row r="36" spans="1:11" s="92" customFormat="1" ht="15" customHeight="1">
      <c r="A36" s="100" t="str">
        <f t="shared" si="3"/>
        <v>区全域</v>
      </c>
      <c r="B36" s="122">
        <f>'総括表(地区)'!AW39</f>
        <v>9.5660593859294984E-2</v>
      </c>
      <c r="C36" s="122">
        <f>'総括表(地区)'!AX39</f>
        <v>9.5580462168065997E-2</v>
      </c>
      <c r="D36" s="122">
        <f>'総括表(地区)'!AY39</f>
        <v>9.5498094117449486E-2</v>
      </c>
      <c r="E36" s="122">
        <f>'総括表(地区)'!AZ39</f>
        <v>9.5422857666720304E-2</v>
      </c>
      <c r="F36" s="122">
        <f>'総括表(地区)'!BA39</f>
        <v>9.5352006628265373E-2</v>
      </c>
      <c r="G36" s="122">
        <f>'総括表(地区)'!BB39</f>
        <v>9.5284327006236125E-2</v>
      </c>
      <c r="H36" s="122">
        <f>'総括表(地区)'!BC39</f>
        <v>9.5234228774636165E-2</v>
      </c>
      <c r="I36" s="122" t="str">
        <f>'総括表(地区)'!BD39</f>
        <v>　</v>
      </c>
      <c r="J36" s="122" t="str">
        <f>'総括表(地区)'!BE39</f>
        <v>　</v>
      </c>
      <c r="K36" s="122" t="str">
        <f>'総括表(地区)'!BF39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総括表!$A$14</f>
        <v>：生産年齢人口(15-64歳)_区全域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IF(総括表!C17="","",総括表!C17)</f>
        <v>478574.00000000012</v>
      </c>
      <c r="G3" s="103">
        <f>IF(総括表!D17="","",総括表!D17)</f>
        <v>483583.99999999988</v>
      </c>
      <c r="H3" s="103">
        <f>IF(総括表!E17="","",総括表!E17)</f>
        <v>488363.00000000012</v>
      </c>
      <c r="I3" s="103">
        <f>IF(総括表!F17="","",総括表!F17)</f>
        <v>487654.00000000012</v>
      </c>
      <c r="J3" s="103">
        <f>IF(総括表!G17="","",総括表!G17)</f>
        <v>484818.99999999988</v>
      </c>
      <c r="K3" s="103">
        <f>IF(総括表!H17="","",総括表!H17)</f>
        <v>486774</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IF(総括表!I17="","",総括表!I17)</f>
        <v>493790.00000000012</v>
      </c>
      <c r="C6" s="106">
        <f>IF(総括表!J17="","",総括表!J17)</f>
        <v>496188.6946925543</v>
      </c>
      <c r="D6" s="106">
        <f>IF(総括表!K17="","",総括表!K17)</f>
        <v>497957.47424240527</v>
      </c>
      <c r="E6" s="106">
        <f>IF(総括表!L17="","",総括表!L17)</f>
        <v>499794.86826209049</v>
      </c>
      <c r="F6" s="106">
        <f>IF(総括表!M17="","",総括表!M17)</f>
        <v>501107.52427429322</v>
      </c>
      <c r="G6" s="106">
        <f>IF(総括表!N17="","",総括表!N17)</f>
        <v>502058.38255276496</v>
      </c>
      <c r="H6" s="106">
        <f>IF(総括表!O17="","",総括表!O17)</f>
        <v>502243.0312175338</v>
      </c>
      <c r="I6" s="106">
        <f>IF(総括表!P17="","",総括表!P17)</f>
        <v>501810.19700867491</v>
      </c>
      <c r="J6" s="106">
        <f>IF(総括表!Q17="","",総括表!Q17)</f>
        <v>503342.009742486</v>
      </c>
      <c r="K6" s="106">
        <f>IF(総括表!R17="","",総括表!R17)</f>
        <v>501840.78399549838</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IF(総括表!S17="","",総括表!S17)</f>
        <v>500412.25802802172</v>
      </c>
      <c r="C9" s="106">
        <f>IF(総括表!T17="","",総括表!T17)</f>
        <v>498223.33212977456</v>
      </c>
      <c r="D9" s="106">
        <f>IF(総括表!U17="","",総括表!U17)</f>
        <v>496103.24472913845</v>
      </c>
      <c r="E9" s="106">
        <f>IF(総括表!V17="","",総括表!V17)</f>
        <v>493434.74123302399</v>
      </c>
      <c r="F9" s="106">
        <f>IF(総括表!W17="","",総括表!W17)</f>
        <v>490631.85096794233</v>
      </c>
      <c r="G9" s="106">
        <f>IF(総括表!X17="","",総括表!X17)</f>
        <v>487471.69275806157</v>
      </c>
      <c r="H9" s="106">
        <f>IF(総括表!Y17="","",総括表!Y17)</f>
        <v>485254.39417070971</v>
      </c>
      <c r="I9" s="106">
        <f>IF(総括表!Z17="","",総括表!Z17)</f>
        <v>483590.83906533598</v>
      </c>
      <c r="J9" s="106">
        <f>IF(総括表!AA17="","",総括表!AA17)</f>
        <v>481976.40734701126</v>
      </c>
      <c r="K9" s="106">
        <f>IF(総括表!AB17="","",総括表!AB17)</f>
        <v>480516.82962495578</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IF(総括表!AC17="","",総括表!AC17)</f>
        <v>478936.68069303903</v>
      </c>
      <c r="C12" s="106">
        <f>IF(総括表!AD17="","",総括表!AD17)</f>
        <v>477499.39726483176</v>
      </c>
      <c r="D12" s="106">
        <f>IF(総括表!AE17="","",総括表!AE17)</f>
        <v>476329.47526392899</v>
      </c>
      <c r="E12" s="106">
        <f>IF(総括表!AF17="","",総括表!AF17)</f>
        <v>475047.12388722849</v>
      </c>
      <c r="F12" s="106">
        <f>IF(総括表!AG17="","",総括表!AG17)</f>
        <v>474119.45109826431</v>
      </c>
      <c r="G12" s="106">
        <f>IF(総括表!AH17="","",総括表!AH17)</f>
        <v>473413.86908327724</v>
      </c>
      <c r="H12" s="106">
        <f>IF(総括表!AI17="","",総括表!AI17)</f>
        <v>472647.43034397362</v>
      </c>
      <c r="I12" s="106">
        <f>IF(総括表!AJ17="","",総括表!AJ17)</f>
        <v>472160.73599822493</v>
      </c>
      <c r="J12" s="106">
        <f>IF(総括表!AK17="","",総括表!AK17)</f>
        <v>472132.51584641176</v>
      </c>
      <c r="K12" s="106">
        <f>IF(総括表!AL17="","",総括表!AL17)</f>
        <v>472307.65129859932</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IF(総括表!AM17="","",総括表!AM17)</f>
        <v>472507.27138300001</v>
      </c>
      <c r="C15" s="106">
        <f>IF(総括表!AN17="","",総括表!AN17)</f>
        <v>472992.80958844605</v>
      </c>
      <c r="D15" s="106">
        <f>IF(総括表!AO17="","",総括表!AO17)</f>
        <v>473500.76751908043</v>
      </c>
      <c r="E15" s="106">
        <f>IF(総括表!AP17="","",総括表!AP17)</f>
        <v>473595.027189132</v>
      </c>
      <c r="F15" s="106">
        <f>IF(総括表!AQ17="","",総括表!AQ17)</f>
        <v>473760.02799336507</v>
      </c>
      <c r="G15" s="106">
        <f>IF(総括表!AR17="","",総括表!AR17)</f>
        <v>473650.14218486845</v>
      </c>
      <c r="H15" s="106">
        <f>IF(総括表!AS17="","",総括表!AS17)</f>
        <v>472905.1483085826</v>
      </c>
      <c r="I15" s="106">
        <f>IF(総括表!AT17="","",総括表!AT17)</f>
        <v>472262.24650377716</v>
      </c>
      <c r="J15" s="106">
        <f>IF(総括表!AU17="","",総括表!AU17)</f>
        <v>470803.30012092466</v>
      </c>
      <c r="K15" s="106">
        <f>IF(総括表!AV17="","",総括表!AV17)</f>
        <v>469193.31344394787</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IF(総括表!AW17="","",総括表!AW17)</f>
        <v>467714.98842513701</v>
      </c>
      <c r="C18" s="106">
        <f>IF(総括表!AX17="","",総括表!AX17)</f>
        <v>466273.09893653338</v>
      </c>
      <c r="D18" s="106">
        <f>IF(総括表!AY17="","",総括表!AY17)</f>
        <v>464348.56778622861</v>
      </c>
      <c r="E18" s="106">
        <f>IF(総括表!AZ17="","",総括表!AZ17)</f>
        <v>462975.37824154395</v>
      </c>
      <c r="F18" s="106">
        <f>IF(総括表!BA17="","",総括表!BA17)</f>
        <v>461643.92332149611</v>
      </c>
      <c r="G18" s="106">
        <f>IF(総括表!BB17="","",総括表!BB17)</f>
        <v>460371.9376374319</v>
      </c>
      <c r="H18" s="106">
        <f>IF(総括表!BC17="","",総括表!BC17)</f>
        <v>459025.73168484529</v>
      </c>
      <c r="I18" s="106" t="str">
        <f>IF(総括表!BD17="","",総括表!BD17)</f>
        <v>　</v>
      </c>
      <c r="J18" s="106" t="str">
        <f>IF(総括表!BE17="","",総括表!BE17)</f>
        <v>　</v>
      </c>
      <c r="K18" s="106" t="str">
        <f>IF(総括表!BF17="","",総括表!BF17)</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election activeCell="S36" sqref="R36:S36"/>
    </sheetView>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'総括表(地区)'!$A$14</f>
        <v>：生産年齢人口(15-64歳)_地区別(基本推計)</v>
      </c>
      <c r="K1" s="87" t="s">
        <v>267</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'総括表(地区)'!C14</f>
        <v>160005.02978140718</v>
      </c>
      <c r="G3" s="95">
        <f>'総括表(地区)'!D14</f>
        <v>162063.37287938039</v>
      </c>
      <c r="H3" s="95">
        <f>'総括表(地区)'!E14</f>
        <v>164015.71699011157</v>
      </c>
      <c r="I3" s="95">
        <f>'総括表(地区)'!F14</f>
        <v>163617.16588570428</v>
      </c>
      <c r="J3" s="95">
        <f>'総括表(地区)'!G14</f>
        <v>162145.24649228848</v>
      </c>
      <c r="K3" s="95">
        <f>'総括表(地区)'!H14</f>
        <v>162911.79810278004</v>
      </c>
    </row>
    <row r="4" spans="1:61" s="89" customFormat="1" ht="15" customHeight="1">
      <c r="A4" s="88"/>
      <c r="D4" s="150" t="str">
        <f>"調布地区"</f>
        <v>調布地区</v>
      </c>
      <c r="E4" s="151"/>
      <c r="F4" s="97">
        <f>'総括表(地区)'!C15</f>
        <v>123908.11171783693</v>
      </c>
      <c r="G4" s="97">
        <f>'総括表(地区)'!D15</f>
        <v>124995.43037597995</v>
      </c>
      <c r="H4" s="97">
        <f>'総括表(地区)'!E15</f>
        <v>126217.3366513841</v>
      </c>
      <c r="I4" s="97">
        <f>'総括表(地区)'!F15</f>
        <v>126092.01873263836</v>
      </c>
      <c r="J4" s="97">
        <f>'総括表(地区)'!G15</f>
        <v>125092.40277597621</v>
      </c>
      <c r="K4" s="97">
        <f>'総括表(地区)'!H15</f>
        <v>124935.27891804875</v>
      </c>
    </row>
    <row r="5" spans="1:61" s="89" customFormat="1" ht="15" customHeight="1">
      <c r="A5" s="88"/>
      <c r="D5" s="152" t="str">
        <f>"蒲田地区"</f>
        <v>蒲田地区</v>
      </c>
      <c r="E5" s="153"/>
      <c r="F5" s="99">
        <f>'総括表(地区)'!C16</f>
        <v>194660.85850075597</v>
      </c>
      <c r="G5" s="99">
        <f>'総括表(地区)'!D16</f>
        <v>196525.19674463951</v>
      </c>
      <c r="H5" s="99">
        <f>'総括表(地区)'!E16</f>
        <v>198129.94635850438</v>
      </c>
      <c r="I5" s="99">
        <f>'総括表(地区)'!F16</f>
        <v>197944.81538165748</v>
      </c>
      <c r="J5" s="99">
        <f>'総括表(地区)'!G16</f>
        <v>197581.35073173521</v>
      </c>
      <c r="K5" s="99">
        <f>'総括表(地区)'!H16</f>
        <v>198926.92297917118</v>
      </c>
    </row>
    <row r="6" spans="1:61" s="92" customFormat="1" ht="15" customHeight="1">
      <c r="A6" s="91"/>
      <c r="D6" s="154" t="str">
        <f>"区全域"</f>
        <v>区全域</v>
      </c>
      <c r="E6" s="155"/>
      <c r="F6" s="101">
        <f>'総括表(地区)'!C17</f>
        <v>478574.00000000012</v>
      </c>
      <c r="G6" s="101">
        <f>'総括表(地区)'!D17</f>
        <v>483583.99999999988</v>
      </c>
      <c r="H6" s="101">
        <f>'総括表(地区)'!E17</f>
        <v>488363.00000000012</v>
      </c>
      <c r="I6" s="101">
        <f>'総括表(地区)'!F17</f>
        <v>487654.00000000012</v>
      </c>
      <c r="J6" s="101">
        <f>'総括表(地区)'!G17</f>
        <v>484818.99999999988</v>
      </c>
      <c r="K6" s="101">
        <f>'総括表(地区)'!H17</f>
        <v>486774</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'総括表(地区)'!I14</f>
        <v>165693.23356618642</v>
      </c>
      <c r="C9" s="95">
        <f>'総括表(地区)'!J14</f>
        <v>166765.82177162377</v>
      </c>
      <c r="D9" s="95">
        <f>'総括表(地区)'!K14</f>
        <v>167479.52730252003</v>
      </c>
      <c r="E9" s="95">
        <f>'総括表(地区)'!L14</f>
        <v>168344.37647599875</v>
      </c>
      <c r="F9" s="95">
        <f>'総括表(地区)'!M14</f>
        <v>169045.57894765399</v>
      </c>
      <c r="G9" s="95">
        <f>'総括表(地区)'!N14</f>
        <v>169688.92522577551</v>
      </c>
      <c r="H9" s="95">
        <f>'総括表(地区)'!O14</f>
        <v>170079.34850281535</v>
      </c>
      <c r="I9" s="95">
        <f>'総括表(地区)'!P14</f>
        <v>170243.03034929992</v>
      </c>
      <c r="J9" s="95">
        <f>'総括表(地区)'!Q14</f>
        <v>171083.07093429292</v>
      </c>
      <c r="K9" s="95">
        <f>'総括表(地区)'!R14</f>
        <v>170959.59925996637</v>
      </c>
    </row>
    <row r="10" spans="1:61" s="92" customFormat="1" ht="15" customHeight="1">
      <c r="A10" s="96" t="str">
        <f>"調布地区"</f>
        <v>調布地区</v>
      </c>
      <c r="B10" s="97">
        <f>'総括表(地区)'!I15</f>
        <v>125754.62431793778</v>
      </c>
      <c r="C10" s="97">
        <f>'総括表(地区)'!J15</f>
        <v>125864.05945411942</v>
      </c>
      <c r="D10" s="97">
        <f>'総括表(地区)'!K15</f>
        <v>125915.51231784633</v>
      </c>
      <c r="E10" s="97">
        <f>'総括表(地区)'!L15</f>
        <v>125860.9097317839</v>
      </c>
      <c r="F10" s="97">
        <f>'総括表(地区)'!M15</f>
        <v>125783.55388848993</v>
      </c>
      <c r="G10" s="97">
        <f>'総括表(地区)'!N15</f>
        <v>125542.1349007618</v>
      </c>
      <c r="H10" s="97">
        <f>'総括表(地区)'!O15</f>
        <v>125156.04415618991</v>
      </c>
      <c r="I10" s="97">
        <f>'総括表(地区)'!P15</f>
        <v>124655.08558594466</v>
      </c>
      <c r="J10" s="97">
        <f>'総括表(地区)'!Q15</f>
        <v>124651.04801153387</v>
      </c>
      <c r="K10" s="97">
        <f>'総括表(地区)'!R15</f>
        <v>123855.32767410071</v>
      </c>
    </row>
    <row r="11" spans="1:61" s="92" customFormat="1" ht="15" customHeight="1">
      <c r="A11" s="98" t="str">
        <f>"蒲田地区"</f>
        <v>蒲田地区</v>
      </c>
      <c r="B11" s="99">
        <f>'総括表(地区)'!I16</f>
        <v>202342.1421158759</v>
      </c>
      <c r="C11" s="99">
        <f>'総括表(地区)'!J16</f>
        <v>203558.81346681109</v>
      </c>
      <c r="D11" s="99">
        <f>'総括表(地区)'!K16</f>
        <v>204562.43462203894</v>
      </c>
      <c r="E11" s="99">
        <f>'総括表(地区)'!L16</f>
        <v>205589.58205430783</v>
      </c>
      <c r="F11" s="99">
        <f>'総括表(地区)'!M16</f>
        <v>206278.39143814929</v>
      </c>
      <c r="G11" s="99">
        <f>'総括表(地区)'!N16</f>
        <v>206827.32242622765</v>
      </c>
      <c r="H11" s="99">
        <f>'総括表(地区)'!O16</f>
        <v>207007.63855852856</v>
      </c>
      <c r="I11" s="99">
        <f>'総括表(地区)'!P16</f>
        <v>206912.08107343037</v>
      </c>
      <c r="J11" s="99">
        <f>'総括表(地区)'!Q16</f>
        <v>207607.89079665925</v>
      </c>
      <c r="K11" s="99">
        <f>'総括表(地区)'!R16</f>
        <v>207025.85706143128</v>
      </c>
    </row>
    <row r="12" spans="1:61" s="92" customFormat="1" ht="15" customHeight="1">
      <c r="A12" s="100" t="str">
        <f>"区全域"</f>
        <v>区全域</v>
      </c>
      <c r="B12" s="101">
        <f>'総括表(地区)'!I17</f>
        <v>493790.00000000012</v>
      </c>
      <c r="C12" s="101">
        <f>'総括表(地区)'!J17</f>
        <v>496188.6946925543</v>
      </c>
      <c r="D12" s="101">
        <f>'総括表(地区)'!K17</f>
        <v>497957.47424240527</v>
      </c>
      <c r="E12" s="101">
        <f>'総括表(地区)'!L17</f>
        <v>499794.86826209049</v>
      </c>
      <c r="F12" s="101">
        <f>'総括表(地区)'!M17</f>
        <v>501107.52427429322</v>
      </c>
      <c r="G12" s="101">
        <f>'総括表(地区)'!N17</f>
        <v>502058.38255276496</v>
      </c>
      <c r="H12" s="101">
        <f>'総括表(地区)'!O17</f>
        <v>502243.0312175338</v>
      </c>
      <c r="I12" s="101">
        <f>'総括表(地区)'!P17</f>
        <v>501810.19700867491</v>
      </c>
      <c r="J12" s="101">
        <f>'総括表(地区)'!Q17</f>
        <v>503342.009742486</v>
      </c>
      <c r="K12" s="101">
        <f>'総括表(地区)'!R17</f>
        <v>501840.78399549838</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'総括表(地区)'!S14</f>
        <v>170867.98807304946</v>
      </c>
      <c r="C15" s="95">
        <f>'総括表(地区)'!T14</f>
        <v>170598.44428560309</v>
      </c>
      <c r="D15" s="95">
        <f>'総括表(地区)'!U14</f>
        <v>170348.95013757079</v>
      </c>
      <c r="E15" s="95">
        <f>'総括表(地区)'!V14</f>
        <v>169902.99157459094</v>
      </c>
      <c r="F15" s="95">
        <f>'総括表(地区)'!W14</f>
        <v>169527.09428255644</v>
      </c>
      <c r="G15" s="95">
        <f>'総括表(地区)'!X14</f>
        <v>168937.7442888357</v>
      </c>
      <c r="H15" s="95">
        <f>'総括表(地区)'!Y14</f>
        <v>168585.79835516165</v>
      </c>
      <c r="I15" s="95">
        <f>'総括表(地区)'!Z14</f>
        <v>168433.69029480088</v>
      </c>
      <c r="J15" s="95">
        <f>'総括表(地区)'!AA14</f>
        <v>168249.01768247606</v>
      </c>
      <c r="K15" s="95">
        <f>'総括表(地区)'!AB14</f>
        <v>168196.13771705961</v>
      </c>
    </row>
    <row r="16" spans="1:61" s="92" customFormat="1" ht="15" customHeight="1">
      <c r="A16" s="96" t="str">
        <f t="shared" si="0"/>
        <v>調布地区</v>
      </c>
      <c r="B16" s="97">
        <f>'総括表(地区)'!S15</f>
        <v>123164.57463581946</v>
      </c>
      <c r="C16" s="97">
        <f>'総括表(地区)'!T15</f>
        <v>122233.25546083057</v>
      </c>
      <c r="D16" s="97">
        <f>'総括表(地区)'!U15</f>
        <v>121362.55349668485</v>
      </c>
      <c r="E16" s="97">
        <f>'総括表(地区)'!V15</f>
        <v>120475.17410060125</v>
      </c>
      <c r="F16" s="97">
        <f>'総括表(地区)'!W15</f>
        <v>119478.02945336944</v>
      </c>
      <c r="G16" s="97">
        <f>'総括表(地区)'!X15</f>
        <v>118351.28831035389</v>
      </c>
      <c r="H16" s="97">
        <f>'総括表(地区)'!Y15</f>
        <v>117407.2499886236</v>
      </c>
      <c r="I16" s="97">
        <f>'総括表(地区)'!Z15</f>
        <v>116656.118619317</v>
      </c>
      <c r="J16" s="97">
        <f>'総括表(地区)'!AA15</f>
        <v>115985.84981810757</v>
      </c>
      <c r="K16" s="97">
        <f>'総括表(地区)'!AB15</f>
        <v>115278.81203397439</v>
      </c>
    </row>
    <row r="17" spans="1:11" s="92" customFormat="1" ht="15" customHeight="1">
      <c r="A17" s="98" t="str">
        <f t="shared" si="0"/>
        <v>蒲田地区</v>
      </c>
      <c r="B17" s="99">
        <f>'総括表(地区)'!S16</f>
        <v>206379.69531915279</v>
      </c>
      <c r="C17" s="99">
        <f>'総括表(地区)'!T16</f>
        <v>205391.63238334088</v>
      </c>
      <c r="D17" s="99">
        <f>'総括表(地区)'!U16</f>
        <v>204391.74109488275</v>
      </c>
      <c r="E17" s="99">
        <f>'総括表(地区)'!V16</f>
        <v>203056.57555783182</v>
      </c>
      <c r="F17" s="99">
        <f>'総括表(地区)'!W16</f>
        <v>201626.72723201645</v>
      </c>
      <c r="G17" s="99">
        <f>'総括表(地区)'!X16</f>
        <v>200182.66015887196</v>
      </c>
      <c r="H17" s="99">
        <f>'総括表(地区)'!Y16</f>
        <v>199261.34582692449</v>
      </c>
      <c r="I17" s="99">
        <f>'総括表(地区)'!Z16</f>
        <v>198501.03015121812</v>
      </c>
      <c r="J17" s="99">
        <f>'総括表(地区)'!AA16</f>
        <v>197741.53984642768</v>
      </c>
      <c r="K17" s="99">
        <f>'総括表(地区)'!AB16</f>
        <v>197041.87987392177</v>
      </c>
    </row>
    <row r="18" spans="1:11" s="92" customFormat="1" ht="15" customHeight="1">
      <c r="A18" s="100" t="str">
        <f t="shared" si="0"/>
        <v>区全域</v>
      </c>
      <c r="B18" s="101">
        <f>'総括表(地区)'!S17</f>
        <v>500412.25802802172</v>
      </c>
      <c r="C18" s="101">
        <f>'総括表(地区)'!T17</f>
        <v>498223.33212977456</v>
      </c>
      <c r="D18" s="101">
        <f>'総括表(地区)'!U17</f>
        <v>496103.24472913845</v>
      </c>
      <c r="E18" s="101">
        <f>'総括表(地区)'!V17</f>
        <v>493434.74123302399</v>
      </c>
      <c r="F18" s="101">
        <f>'総括表(地区)'!W17</f>
        <v>490631.85096794233</v>
      </c>
      <c r="G18" s="101">
        <f>'総括表(地区)'!X17</f>
        <v>487471.69275806157</v>
      </c>
      <c r="H18" s="101">
        <f>'総括表(地区)'!Y17</f>
        <v>485254.39417070971</v>
      </c>
      <c r="I18" s="101">
        <f>'総括表(地区)'!Z17</f>
        <v>483590.83906533598</v>
      </c>
      <c r="J18" s="101">
        <f>'総括表(地区)'!AA17</f>
        <v>481976.40734701126</v>
      </c>
      <c r="K18" s="101">
        <f>'総括表(地区)'!AB17</f>
        <v>480516.82962495578</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'総括表(地区)'!AC14</f>
        <v>167980.64788797719</v>
      </c>
      <c r="C21" s="95">
        <f>'総括表(地区)'!AD14</f>
        <v>167845.79432186909</v>
      </c>
      <c r="D21" s="95">
        <f>'総括表(地区)'!AE14</f>
        <v>167772.15848998626</v>
      </c>
      <c r="E21" s="95">
        <f>'総括表(地区)'!AF14</f>
        <v>167608.18968108585</v>
      </c>
      <c r="F21" s="95">
        <f>'総括表(地区)'!AG14</f>
        <v>167602.81484615916</v>
      </c>
      <c r="G21" s="95">
        <f>'総括表(地区)'!AH14</f>
        <v>167674.65712326471</v>
      </c>
      <c r="H21" s="95">
        <f>'総括表(地区)'!AI14</f>
        <v>167672.66488212082</v>
      </c>
      <c r="I21" s="95">
        <f>'総括表(地区)'!AJ14</f>
        <v>167795.98237663644</v>
      </c>
      <c r="J21" s="95">
        <f>'総括表(地区)'!AK14</f>
        <v>168083.93622013606</v>
      </c>
      <c r="K21" s="95">
        <f>'総括表(地区)'!AL14</f>
        <v>168389.80267866841</v>
      </c>
    </row>
    <row r="22" spans="1:11" s="92" customFormat="1" ht="15" customHeight="1">
      <c r="A22" s="96" t="str">
        <f t="shared" si="1"/>
        <v>調布地区</v>
      </c>
      <c r="B22" s="97">
        <f>'総括表(地区)'!AC15</f>
        <v>114565.03326236854</v>
      </c>
      <c r="C22" s="97">
        <f>'総括表(地区)'!AD15</f>
        <v>113959.72332118494</v>
      </c>
      <c r="D22" s="97">
        <f>'総括表(地区)'!AE15</f>
        <v>113371.40316678259</v>
      </c>
      <c r="E22" s="97">
        <f>'総括表(地区)'!AF15</f>
        <v>112840.84427145816</v>
      </c>
      <c r="F22" s="97">
        <f>'総括表(地区)'!AG15</f>
        <v>112384.72052133703</v>
      </c>
      <c r="G22" s="97">
        <f>'総括表(地区)'!AH15</f>
        <v>111939.18074303908</v>
      </c>
      <c r="H22" s="97">
        <f>'総括表(地区)'!AI15</f>
        <v>111600.37265504761</v>
      </c>
      <c r="I22" s="97">
        <f>'総括表(地区)'!AJ15</f>
        <v>111233.78299585408</v>
      </c>
      <c r="J22" s="97">
        <f>'総括表(地区)'!AK15</f>
        <v>111165.64225382799</v>
      </c>
      <c r="K22" s="97">
        <f>'総括表(地区)'!AL15</f>
        <v>111129.76455999914</v>
      </c>
    </row>
    <row r="23" spans="1:11" s="92" customFormat="1" ht="15" customHeight="1">
      <c r="A23" s="98" t="str">
        <f t="shared" si="1"/>
        <v>蒲田地区</v>
      </c>
      <c r="B23" s="99">
        <f>'総括表(地区)'!AC16</f>
        <v>196390.99954269332</v>
      </c>
      <c r="C23" s="99">
        <f>'総括表(地区)'!AD16</f>
        <v>195693.87962177777</v>
      </c>
      <c r="D23" s="99">
        <f>'総括表(地区)'!AE16</f>
        <v>195185.91360716015</v>
      </c>
      <c r="E23" s="99">
        <f>'総括表(地区)'!AF16</f>
        <v>194598.08993468448</v>
      </c>
      <c r="F23" s="99">
        <f>'総括表(地区)'!AG16</f>
        <v>194131.91573076809</v>
      </c>
      <c r="G23" s="99">
        <f>'総括表(地区)'!AH16</f>
        <v>193800.0312169735</v>
      </c>
      <c r="H23" s="99">
        <f>'総括表(地区)'!AI16</f>
        <v>193374.3928068052</v>
      </c>
      <c r="I23" s="99">
        <f>'総括表(地区)'!AJ16</f>
        <v>193130.97062573439</v>
      </c>
      <c r="J23" s="99">
        <f>'総括表(地区)'!AK16</f>
        <v>192882.93737244769</v>
      </c>
      <c r="K23" s="99">
        <f>'総括表(地区)'!AL16</f>
        <v>192788.08405993177</v>
      </c>
    </row>
    <row r="24" spans="1:11" s="92" customFormat="1" ht="15" customHeight="1">
      <c r="A24" s="100" t="str">
        <f t="shared" si="1"/>
        <v>区全域</v>
      </c>
      <c r="B24" s="101">
        <f>'総括表(地区)'!AC17</f>
        <v>478936.68069303903</v>
      </c>
      <c r="C24" s="101">
        <f>'総括表(地区)'!AD17</f>
        <v>477499.39726483176</v>
      </c>
      <c r="D24" s="101">
        <f>'総括表(地区)'!AE17</f>
        <v>476329.47526392899</v>
      </c>
      <c r="E24" s="101">
        <f>'総括表(地区)'!AF17</f>
        <v>475047.12388722849</v>
      </c>
      <c r="F24" s="101">
        <f>'総括表(地区)'!AG17</f>
        <v>474119.45109826431</v>
      </c>
      <c r="G24" s="101">
        <f>'総括表(地区)'!AH17</f>
        <v>473413.86908327724</v>
      </c>
      <c r="H24" s="101">
        <f>'総括表(地区)'!AI17</f>
        <v>472647.43034397362</v>
      </c>
      <c r="I24" s="101">
        <f>'総括表(地区)'!AJ17</f>
        <v>472160.73599822493</v>
      </c>
      <c r="J24" s="101">
        <f>'総括表(地区)'!AK17</f>
        <v>472132.51584641176</v>
      </c>
      <c r="K24" s="101">
        <f>'総括表(地区)'!AL17</f>
        <v>472307.65129859932</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'総括表(地区)'!AM14</f>
        <v>168740.73774874929</v>
      </c>
      <c r="C27" s="95">
        <f>'総括表(地区)'!AN14</f>
        <v>169231.5181247911</v>
      </c>
      <c r="D27" s="95">
        <f>'総括表(地区)'!AO14</f>
        <v>169665.28968656578</v>
      </c>
      <c r="E27" s="95">
        <f>'総括表(地区)'!AP14</f>
        <v>170083.8667398167</v>
      </c>
      <c r="F27" s="95">
        <f>'総括表(地区)'!AQ14</f>
        <v>170515.67639149586</v>
      </c>
      <c r="G27" s="95">
        <f>'総括表(地区)'!AR14</f>
        <v>170791.59426609808</v>
      </c>
      <c r="H27" s="95">
        <f>'総括表(地区)'!AS14</f>
        <v>170963.33032925241</v>
      </c>
      <c r="I27" s="95">
        <f>'総括表(地区)'!AT14</f>
        <v>171096.73511970058</v>
      </c>
      <c r="J27" s="95">
        <f>'総括表(地区)'!AU14</f>
        <v>171064.61338795946</v>
      </c>
      <c r="K27" s="95">
        <f>'総括表(地区)'!AV14</f>
        <v>170946.66899963166</v>
      </c>
    </row>
    <row r="28" spans="1:11" s="92" customFormat="1" ht="15" customHeight="1">
      <c r="A28" s="96" t="str">
        <f t="shared" si="2"/>
        <v>調布地区</v>
      </c>
      <c r="B28" s="97">
        <f>'総括表(地区)'!AM15</f>
        <v>111091.13405060192</v>
      </c>
      <c r="C28" s="97">
        <f>'総括表(地区)'!AN15</f>
        <v>111151.37778936213</v>
      </c>
      <c r="D28" s="97">
        <f>'総括表(地区)'!AO15</f>
        <v>111250.02738933344</v>
      </c>
      <c r="E28" s="97">
        <f>'総括表(地区)'!AP15</f>
        <v>111189.30303042528</v>
      </c>
      <c r="F28" s="97">
        <f>'総括表(地区)'!AQ15</f>
        <v>111194.03966202028</v>
      </c>
      <c r="G28" s="97">
        <f>'総括表(地区)'!AR15</f>
        <v>111181.89440357656</v>
      </c>
      <c r="H28" s="97">
        <f>'総括表(地区)'!AS15</f>
        <v>111002.16797017018</v>
      </c>
      <c r="I28" s="97">
        <f>'総括表(地区)'!AT15</f>
        <v>111007.545021243</v>
      </c>
      <c r="J28" s="97">
        <f>'総括表(地区)'!AU15</f>
        <v>110724.27138193244</v>
      </c>
      <c r="K28" s="97">
        <f>'総括表(地区)'!AV15</f>
        <v>110449.69477780683</v>
      </c>
    </row>
    <row r="29" spans="1:11" s="92" customFormat="1" ht="15" customHeight="1">
      <c r="A29" s="98" t="str">
        <f t="shared" si="2"/>
        <v>蒲田地区</v>
      </c>
      <c r="B29" s="99">
        <f>'総括表(地区)'!AM16</f>
        <v>192675.3995836488</v>
      </c>
      <c r="C29" s="99">
        <f>'総括表(地区)'!AN16</f>
        <v>192609.91367429279</v>
      </c>
      <c r="D29" s="99">
        <f>'総括表(地区)'!AO16</f>
        <v>192585.45044318118</v>
      </c>
      <c r="E29" s="99">
        <f>'総括表(地区)'!AP16</f>
        <v>192321.85741889005</v>
      </c>
      <c r="F29" s="99">
        <f>'総括表(地区)'!AQ16</f>
        <v>192050.31193984897</v>
      </c>
      <c r="G29" s="99">
        <f>'総括表(地区)'!AR16</f>
        <v>191676.65351519382</v>
      </c>
      <c r="H29" s="99">
        <f>'総括表(地区)'!AS16</f>
        <v>190939.65000916008</v>
      </c>
      <c r="I29" s="99">
        <f>'総括表(地区)'!AT16</f>
        <v>190157.9663628336</v>
      </c>
      <c r="J29" s="99">
        <f>'総括表(地区)'!AU16</f>
        <v>189014.41535103277</v>
      </c>
      <c r="K29" s="99">
        <f>'総括表(地区)'!AV16</f>
        <v>187796.94966650943</v>
      </c>
    </row>
    <row r="30" spans="1:11" s="92" customFormat="1" ht="15" customHeight="1">
      <c r="A30" s="100" t="str">
        <f t="shared" si="2"/>
        <v>区全域</v>
      </c>
      <c r="B30" s="101">
        <f>'総括表(地区)'!AM17</f>
        <v>472507.27138300001</v>
      </c>
      <c r="C30" s="101">
        <f>'総括表(地区)'!AN17</f>
        <v>472992.80958844605</v>
      </c>
      <c r="D30" s="101">
        <f>'総括表(地区)'!AO17</f>
        <v>473500.76751908043</v>
      </c>
      <c r="E30" s="101">
        <f>'総括表(地区)'!AP17</f>
        <v>473595.027189132</v>
      </c>
      <c r="F30" s="101">
        <f>'総括表(地区)'!AQ17</f>
        <v>473760.02799336507</v>
      </c>
      <c r="G30" s="101">
        <f>'総括表(地区)'!AR17</f>
        <v>473650.14218486845</v>
      </c>
      <c r="H30" s="101">
        <f>'総括表(地区)'!AS17</f>
        <v>472905.1483085826</v>
      </c>
      <c r="I30" s="101">
        <f>'総括表(地区)'!AT17</f>
        <v>472262.24650377716</v>
      </c>
      <c r="J30" s="101">
        <f>'総括表(地区)'!AU17</f>
        <v>470803.30012092466</v>
      </c>
      <c r="K30" s="101">
        <f>'総括表(地区)'!AV17</f>
        <v>469193.31344394787</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'総括表(地区)'!AW14</f>
        <v>170903.09830779067</v>
      </c>
      <c r="C33" s="95">
        <f>'総括表(地区)'!AX14</f>
        <v>170853.95856748987</v>
      </c>
      <c r="D33" s="95">
        <f>'総括表(地区)'!AY14</f>
        <v>170637.82750061096</v>
      </c>
      <c r="E33" s="95">
        <f>'総括表(地区)'!AZ14</f>
        <v>170569.22022959348</v>
      </c>
      <c r="F33" s="95">
        <f>'総括表(地区)'!BA14</f>
        <v>170597.88904581589</v>
      </c>
      <c r="G33" s="95">
        <f>'総括表(地区)'!BB14</f>
        <v>170702.62996674987</v>
      </c>
      <c r="H33" s="95">
        <f>'総括表(地区)'!BC14</f>
        <v>170771.07001706449</v>
      </c>
      <c r="I33" s="95" t="str">
        <f>'総括表(地区)'!BD14</f>
        <v>　</v>
      </c>
      <c r="J33" s="95" t="str">
        <f>'総括表(地区)'!BE14</f>
        <v>　</v>
      </c>
      <c r="K33" s="95" t="str">
        <f>'総括表(地区)'!BF14</f>
        <v>　</v>
      </c>
    </row>
    <row r="34" spans="1:11" s="92" customFormat="1" ht="15" customHeight="1">
      <c r="A34" s="96" t="str">
        <f t="shared" si="3"/>
        <v>調布地区</v>
      </c>
      <c r="B34" s="97">
        <f>'総括表(地区)'!AW15</f>
        <v>110096.47642936697</v>
      </c>
      <c r="C34" s="97">
        <f>'総括表(地区)'!AX15</f>
        <v>109803.57512817747</v>
      </c>
      <c r="D34" s="97">
        <f>'総括表(地区)'!AY15</f>
        <v>109353.06690456826</v>
      </c>
      <c r="E34" s="97">
        <f>'総括表(地区)'!AZ15</f>
        <v>109146.52005248202</v>
      </c>
      <c r="F34" s="97">
        <f>'総括表(地区)'!BA15</f>
        <v>108907.33971497485</v>
      </c>
      <c r="G34" s="97">
        <f>'総括表(地区)'!BB15</f>
        <v>108670.48259955049</v>
      </c>
      <c r="H34" s="97">
        <f>'総括表(地区)'!BC15</f>
        <v>108359.2245818089</v>
      </c>
      <c r="I34" s="97" t="str">
        <f>'総括表(地区)'!BD15</f>
        <v>　</v>
      </c>
      <c r="J34" s="97" t="str">
        <f>'総括表(地区)'!BE15</f>
        <v>　</v>
      </c>
      <c r="K34" s="97" t="str">
        <f>'総括表(地区)'!BF15</f>
        <v>　</v>
      </c>
    </row>
    <row r="35" spans="1:11" s="92" customFormat="1" ht="15" customHeight="1">
      <c r="A35" s="98" t="str">
        <f t="shared" si="3"/>
        <v>蒲田地区</v>
      </c>
      <c r="B35" s="99">
        <f>'総括表(地区)'!AW16</f>
        <v>186715.4136879794</v>
      </c>
      <c r="C35" s="99">
        <f>'総括表(地区)'!AX16</f>
        <v>185615.56524086601</v>
      </c>
      <c r="D35" s="99">
        <f>'総括表(地区)'!AY16</f>
        <v>184357.67338104942</v>
      </c>
      <c r="E35" s="99">
        <f>'総括表(地区)'!AZ16</f>
        <v>183259.63795946844</v>
      </c>
      <c r="F35" s="99">
        <f>'総括表(地区)'!BA16</f>
        <v>182138.69456070536</v>
      </c>
      <c r="G35" s="99">
        <f>'総括表(地区)'!BB16</f>
        <v>180998.82507113152</v>
      </c>
      <c r="H35" s="99">
        <f>'総括表(地区)'!BC16</f>
        <v>179895.43708597193</v>
      </c>
      <c r="I35" s="99" t="str">
        <f>'総括表(地区)'!BD16</f>
        <v>　</v>
      </c>
      <c r="J35" s="99" t="str">
        <f>'総括表(地区)'!BE16</f>
        <v>　</v>
      </c>
      <c r="K35" s="99" t="str">
        <f>'総括表(地区)'!BF16</f>
        <v>　</v>
      </c>
    </row>
    <row r="36" spans="1:11" s="92" customFormat="1" ht="15" customHeight="1">
      <c r="A36" s="100" t="str">
        <f t="shared" si="3"/>
        <v>区全域</v>
      </c>
      <c r="B36" s="101">
        <f>'総括表(地区)'!AW17</f>
        <v>467714.98842513701</v>
      </c>
      <c r="C36" s="101">
        <f>'総括表(地区)'!AX17</f>
        <v>466273.09893653338</v>
      </c>
      <c r="D36" s="101">
        <f>'総括表(地区)'!AY17</f>
        <v>464348.56778622861</v>
      </c>
      <c r="E36" s="101">
        <f>'総括表(地区)'!AZ17</f>
        <v>462975.37824154395</v>
      </c>
      <c r="F36" s="101">
        <f>'総括表(地区)'!BA17</f>
        <v>461643.92332149611</v>
      </c>
      <c r="G36" s="101">
        <f>'総括表(地区)'!BB17</f>
        <v>460371.9376374319</v>
      </c>
      <c r="H36" s="101">
        <f>'総括表(地区)'!BC17</f>
        <v>459025.73168484529</v>
      </c>
      <c r="I36" s="101" t="str">
        <f>'総括表(地区)'!BD17</f>
        <v>　</v>
      </c>
      <c r="J36" s="101" t="str">
        <f>'総括表(地区)'!BE17</f>
        <v>　</v>
      </c>
      <c r="K36" s="101" t="str">
        <f>'総括表(地区)'!BF17</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11" s="86" customFormat="1" ht="20.100000000000001" customHeight="1">
      <c r="A1" s="85" t="str">
        <f>'総括表(地区)'!$A$28</f>
        <v>：総人口_地区別(基本推計)</v>
      </c>
      <c r="K1" s="87" t="s">
        <v>267</v>
      </c>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95">
        <f>'総括表(地区)'!C28</f>
        <v>241297.00000000003</v>
      </c>
      <c r="G3" s="95">
        <f>'総括表(地区)'!D28</f>
        <v>243927.99999999997</v>
      </c>
      <c r="H3" s="95">
        <f>'総括表(地区)'!E28</f>
        <v>245982.00000000009</v>
      </c>
      <c r="I3" s="95">
        <f>'総括表(地区)'!F28</f>
        <v>245536.00000000006</v>
      </c>
      <c r="J3" s="95">
        <f>'総括表(地区)'!G28</f>
        <v>243225.00000000003</v>
      </c>
      <c r="K3" s="95">
        <f>'総括表(地区)'!H28</f>
        <v>243332.00000000003</v>
      </c>
    </row>
    <row r="4" spans="1:11" s="89" customFormat="1" ht="15" customHeight="1">
      <c r="A4" s="88"/>
      <c r="D4" s="150" t="str">
        <f>"調布地区"</f>
        <v>調布地区</v>
      </c>
      <c r="E4" s="151"/>
      <c r="F4" s="97">
        <f>'総括表(地区)'!C29</f>
        <v>187670.00000000009</v>
      </c>
      <c r="G4" s="97">
        <f>'総括表(地区)'!D29</f>
        <v>189022.99999999997</v>
      </c>
      <c r="H4" s="97">
        <f>'総括表(地区)'!E29</f>
        <v>190511.99999999997</v>
      </c>
      <c r="I4" s="97">
        <f>'総括表(地区)'!F29</f>
        <v>190732.00000000003</v>
      </c>
      <c r="J4" s="97">
        <f>'総括表(地区)'!G29</f>
        <v>189306.00000000006</v>
      </c>
      <c r="K4" s="97">
        <f>'総括表(地区)'!H29</f>
        <v>189046.99999999994</v>
      </c>
    </row>
    <row r="5" spans="1:11" s="89" customFormat="1" ht="15" customHeight="1">
      <c r="A5" s="88"/>
      <c r="D5" s="152" t="str">
        <f>"蒲田地区"</f>
        <v>蒲田地区</v>
      </c>
      <c r="E5" s="153"/>
      <c r="F5" s="99">
        <f>'総括表(地区)'!C30</f>
        <v>294373.99999999983</v>
      </c>
      <c r="G5" s="99">
        <f>'総括表(地区)'!D30</f>
        <v>296583.00000000012</v>
      </c>
      <c r="H5" s="99">
        <f>'総括表(地区)'!E30</f>
        <v>297999.00000000012</v>
      </c>
      <c r="I5" s="99">
        <f>'総括表(地区)'!F30</f>
        <v>297404.00000000017</v>
      </c>
      <c r="J5" s="99">
        <f>'総括表(地区)'!G30</f>
        <v>296172.00000000012</v>
      </c>
      <c r="K5" s="99">
        <f>'総括表(地区)'!H30</f>
        <v>296046</v>
      </c>
    </row>
    <row r="6" spans="1:11" s="92" customFormat="1" ht="15" customHeight="1">
      <c r="A6" s="91"/>
      <c r="D6" s="154" t="str">
        <f>"区全域"</f>
        <v>区全域</v>
      </c>
      <c r="E6" s="155"/>
      <c r="F6" s="101">
        <f>'総括表(地区)'!C31</f>
        <v>723341</v>
      </c>
      <c r="G6" s="101">
        <f>'総括表(地区)'!D31</f>
        <v>729534.00000000012</v>
      </c>
      <c r="H6" s="101">
        <f>'総括表(地区)'!E31</f>
        <v>734493.00000000023</v>
      </c>
      <c r="I6" s="101">
        <f>'総括表(地区)'!F31</f>
        <v>733672.00000000023</v>
      </c>
      <c r="J6" s="101">
        <f>'総括表(地区)'!G31</f>
        <v>728703.00000000023</v>
      </c>
      <c r="K6" s="101">
        <f>'総括表(地区)'!H31</f>
        <v>728425</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95">
        <f>'総括表(地区)'!I28</f>
        <v>245568.99999999991</v>
      </c>
      <c r="C9" s="95">
        <f>'総括表(地区)'!J28</f>
        <v>245789.61732055806</v>
      </c>
      <c r="D9" s="95">
        <f>'総括表(地区)'!K28</f>
        <v>246101.95718789339</v>
      </c>
      <c r="E9" s="95">
        <f>'総括表(地区)'!L28</f>
        <v>246353.08455147746</v>
      </c>
      <c r="F9" s="95">
        <f>'総括表(地区)'!M28</f>
        <v>246565.14463977679</v>
      </c>
      <c r="G9" s="95">
        <f>'総括表(地区)'!N28</f>
        <v>246720.04916830582</v>
      </c>
      <c r="H9" s="95">
        <f>'総括表(地区)'!O28</f>
        <v>246890.96189740617</v>
      </c>
      <c r="I9" s="95">
        <f>'総括表(地区)'!P28</f>
        <v>247165.58690267632</v>
      </c>
      <c r="J9" s="95">
        <f>'総括表(地区)'!Q28</f>
        <v>247458.40749603653</v>
      </c>
      <c r="K9" s="95">
        <f>'総括表(地区)'!R28</f>
        <v>247769.5059154336</v>
      </c>
    </row>
    <row r="10" spans="1:11" s="92" customFormat="1" ht="15" customHeight="1">
      <c r="A10" s="96" t="str">
        <f>"調布地区"</f>
        <v>調布地区</v>
      </c>
      <c r="B10" s="97">
        <f>'総括表(地区)'!I29</f>
        <v>189480.99999999997</v>
      </c>
      <c r="C10" s="97">
        <f>'総括表(地区)'!J29</f>
        <v>189280.39061461602</v>
      </c>
      <c r="D10" s="97">
        <f>'総括表(地区)'!K29</f>
        <v>189163.32738727587</v>
      </c>
      <c r="E10" s="97">
        <f>'総括表(地区)'!L29</f>
        <v>189018.17387208866</v>
      </c>
      <c r="F10" s="97">
        <f>'総括表(地区)'!M29</f>
        <v>188846.9771387488</v>
      </c>
      <c r="G10" s="97">
        <f>'総括表(地区)'!N29</f>
        <v>188639.24743244052</v>
      </c>
      <c r="H10" s="97">
        <f>'総括表(地区)'!O29</f>
        <v>188434.00942305473</v>
      </c>
      <c r="I10" s="97">
        <f>'総括表(地区)'!P29</f>
        <v>188320.20574723926</v>
      </c>
      <c r="J10" s="97">
        <f>'総括表(地区)'!Q29</f>
        <v>188208.70865386087</v>
      </c>
      <c r="K10" s="97">
        <f>'総括表(地区)'!R29</f>
        <v>188115.38714587138</v>
      </c>
    </row>
    <row r="11" spans="1:11" s="92" customFormat="1" ht="15" customHeight="1">
      <c r="A11" s="98" t="str">
        <f>"蒲田地区"</f>
        <v>蒲田地区</v>
      </c>
      <c r="B11" s="99">
        <f>'総括表(地区)'!I30</f>
        <v>298583.99999999994</v>
      </c>
      <c r="C11" s="99">
        <f>'総括表(地区)'!J30</f>
        <v>298596.50532106613</v>
      </c>
      <c r="D11" s="99">
        <f>'総括表(地区)'!K30</f>
        <v>298733.41684665589</v>
      </c>
      <c r="E11" s="99">
        <f>'総括表(地区)'!L30</f>
        <v>298818.87756288127</v>
      </c>
      <c r="F11" s="99">
        <f>'総括表(地区)'!M30</f>
        <v>298813.03713588009</v>
      </c>
      <c r="G11" s="99">
        <f>'総括表(地区)'!N30</f>
        <v>298735.80937171</v>
      </c>
      <c r="H11" s="99">
        <f>'総括表(地区)'!O30</f>
        <v>298590.75728566205</v>
      </c>
      <c r="I11" s="99">
        <f>'総括表(地区)'!P30</f>
        <v>298564.74516882584</v>
      </c>
      <c r="J11" s="99">
        <f>'総括表(地区)'!Q30</f>
        <v>298485.93153540848</v>
      </c>
      <c r="K11" s="99">
        <f>'総括表(地区)'!R30</f>
        <v>298349.81886252778</v>
      </c>
    </row>
    <row r="12" spans="1:11" s="92" customFormat="1" ht="15" customHeight="1">
      <c r="A12" s="100" t="str">
        <f>"区全域"</f>
        <v>区全域</v>
      </c>
      <c r="B12" s="101">
        <f>'総括表(地区)'!I31</f>
        <v>733633.99999999988</v>
      </c>
      <c r="C12" s="101">
        <f>'総括表(地区)'!J31</f>
        <v>733666.51325624017</v>
      </c>
      <c r="D12" s="101">
        <f>'総括表(地区)'!K31</f>
        <v>733998.70142182522</v>
      </c>
      <c r="E12" s="101">
        <f>'総括表(地区)'!L31</f>
        <v>734190.13598644745</v>
      </c>
      <c r="F12" s="101">
        <f>'総括表(地区)'!M31</f>
        <v>734225.15891440562</v>
      </c>
      <c r="G12" s="101">
        <f>'総括表(地区)'!N31</f>
        <v>734095.10597245628</v>
      </c>
      <c r="H12" s="101">
        <f>'総括表(地区)'!O31</f>
        <v>733915.72860612301</v>
      </c>
      <c r="I12" s="101">
        <f>'総括表(地区)'!P31</f>
        <v>734050.53781874152</v>
      </c>
      <c r="J12" s="101">
        <f>'総括表(地区)'!Q31</f>
        <v>734153.04768530582</v>
      </c>
      <c r="K12" s="101">
        <f>'総括表(地区)'!R31</f>
        <v>734234.71192383277</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95">
        <f>'総括表(地区)'!S28</f>
        <v>248072.74047501816</v>
      </c>
      <c r="C15" s="95">
        <f>'総括表(地区)'!T28</f>
        <v>248423.39033635639</v>
      </c>
      <c r="D15" s="95">
        <f>'総括表(地区)'!U28</f>
        <v>248890.49266114214</v>
      </c>
      <c r="E15" s="95">
        <f>'総括表(地区)'!V28</f>
        <v>249392.07966943295</v>
      </c>
      <c r="F15" s="95">
        <f>'総括表(地区)'!W28</f>
        <v>249904.36214447013</v>
      </c>
      <c r="G15" s="95">
        <f>'総括表(地区)'!X28</f>
        <v>250410.96747828001</v>
      </c>
      <c r="H15" s="95">
        <f>'総括表(地区)'!Y28</f>
        <v>250891.12943516346</v>
      </c>
      <c r="I15" s="95">
        <f>'総括表(地区)'!Z28</f>
        <v>251466.42489683672</v>
      </c>
      <c r="J15" s="95">
        <f>'総括表(地区)'!AA28</f>
        <v>251981.70696316639</v>
      </c>
      <c r="K15" s="95">
        <f>'総括表(地区)'!AB28</f>
        <v>252364.07718366032</v>
      </c>
    </row>
    <row r="16" spans="1:11" s="92" customFormat="1" ht="15" customHeight="1">
      <c r="A16" s="96" t="str">
        <f t="shared" si="0"/>
        <v>調布地区</v>
      </c>
      <c r="B16" s="97">
        <f>'総括表(地区)'!S29</f>
        <v>188005.18168030196</v>
      </c>
      <c r="C16" s="97">
        <f>'総括表(地区)'!T29</f>
        <v>187887.82892529527</v>
      </c>
      <c r="D16" s="97">
        <f>'総括表(地区)'!U29</f>
        <v>187850.20326531428</v>
      </c>
      <c r="E16" s="97">
        <f>'総括表(地区)'!V29</f>
        <v>187800.11225050973</v>
      </c>
      <c r="F16" s="97">
        <f>'総括表(地区)'!W29</f>
        <v>187713.80707180034</v>
      </c>
      <c r="G16" s="97">
        <f>'総括表(地区)'!X29</f>
        <v>187609.39439360573</v>
      </c>
      <c r="H16" s="97">
        <f>'総括表(地区)'!Y29</f>
        <v>187456.92432881112</v>
      </c>
      <c r="I16" s="97">
        <f>'総括表(地区)'!Z29</f>
        <v>187362.33956317426</v>
      </c>
      <c r="J16" s="97">
        <f>'総括表(地区)'!AA29</f>
        <v>187215.79180312567</v>
      </c>
      <c r="K16" s="97">
        <f>'総括表(地区)'!AB29</f>
        <v>186990.94195437033</v>
      </c>
    </row>
    <row r="17" spans="1:11" s="92" customFormat="1" ht="15" customHeight="1">
      <c r="A17" s="98" t="str">
        <f t="shared" si="0"/>
        <v>蒲田地区</v>
      </c>
      <c r="B17" s="99">
        <f>'総括表(地区)'!S30</f>
        <v>298172.30610703811</v>
      </c>
      <c r="C17" s="99">
        <f>'総括表(地区)'!T30</f>
        <v>297966.13962870592</v>
      </c>
      <c r="D17" s="99">
        <f>'総括表(地区)'!U30</f>
        <v>297851.2669203566</v>
      </c>
      <c r="E17" s="99">
        <f>'総括表(地区)'!V30</f>
        <v>297681.91785203485</v>
      </c>
      <c r="F17" s="99">
        <f>'総括表(地区)'!W30</f>
        <v>297503.05119175033</v>
      </c>
      <c r="G17" s="99">
        <f>'総括表(地区)'!X30</f>
        <v>297284.73606797034</v>
      </c>
      <c r="H17" s="99">
        <f>'総括表(地区)'!Y30</f>
        <v>297044.85213344969</v>
      </c>
      <c r="I17" s="99">
        <f>'総括表(地区)'!Z30</f>
        <v>296863.54083597969</v>
      </c>
      <c r="J17" s="99">
        <f>'総括表(地区)'!AA30</f>
        <v>296617.51115124265</v>
      </c>
      <c r="K17" s="99">
        <f>'総括表(地区)'!AB30</f>
        <v>296193.92117947148</v>
      </c>
    </row>
    <row r="18" spans="1:11" s="92" customFormat="1" ht="15" customHeight="1">
      <c r="A18" s="100" t="str">
        <f t="shared" si="0"/>
        <v>区全域</v>
      </c>
      <c r="B18" s="101">
        <f>'総括表(地区)'!S31</f>
        <v>734250.22826235811</v>
      </c>
      <c r="C18" s="101">
        <f>'総括表(地区)'!T31</f>
        <v>734277.35889035754</v>
      </c>
      <c r="D18" s="101">
        <f>'総括表(地区)'!U31</f>
        <v>734591.96284681302</v>
      </c>
      <c r="E18" s="101">
        <f>'総括表(地区)'!V31</f>
        <v>734874.10977197741</v>
      </c>
      <c r="F18" s="101">
        <f>'総括表(地区)'!W31</f>
        <v>735121.22040802077</v>
      </c>
      <c r="G18" s="101">
        <f>'総括表(地区)'!X31</f>
        <v>735305.09793985612</v>
      </c>
      <c r="H18" s="101">
        <f>'総括表(地区)'!Y31</f>
        <v>735392.90589742421</v>
      </c>
      <c r="I18" s="101">
        <f>'総括表(地区)'!Z31</f>
        <v>735692.30529599066</v>
      </c>
      <c r="J18" s="101">
        <f>'総括表(地区)'!AA31</f>
        <v>735815.00991753465</v>
      </c>
      <c r="K18" s="101">
        <f>'総括表(地区)'!AB31</f>
        <v>735548.94031750213</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'総括表(地区)'!AC28</f>
        <v>252698.17878719507</v>
      </c>
      <c r="C21" s="95">
        <f>'総括表(地区)'!AD28</f>
        <v>252932.56271164413</v>
      </c>
      <c r="D21" s="95">
        <f>'総括表(地区)'!AE28</f>
        <v>253195.68925527483</v>
      </c>
      <c r="E21" s="95">
        <f>'総括表(地区)'!AF28</f>
        <v>253377.70222499908</v>
      </c>
      <c r="F21" s="95">
        <f>'総括表(地区)'!AG28</f>
        <v>253650.03144155559</v>
      </c>
      <c r="G21" s="95">
        <f>'総括表(地区)'!AH28</f>
        <v>253928.90174557819</v>
      </c>
      <c r="H21" s="95">
        <f>'総括表(地区)'!AI28</f>
        <v>254223.11073606304</v>
      </c>
      <c r="I21" s="95">
        <f>'総括表(地区)'!AJ28</f>
        <v>254522.21219562311</v>
      </c>
      <c r="J21" s="95">
        <f>'総括表(地区)'!AK28</f>
        <v>254813.8386022005</v>
      </c>
      <c r="K21" s="95">
        <f>'総括表(地区)'!AL28</f>
        <v>255101.65208627351</v>
      </c>
    </row>
    <row r="22" spans="1:11" s="92" customFormat="1" ht="15" customHeight="1">
      <c r="A22" s="96" t="str">
        <f t="shared" si="1"/>
        <v>調布地区</v>
      </c>
      <c r="B22" s="97">
        <f>'総括表(地区)'!AC29</f>
        <v>186709.21367279207</v>
      </c>
      <c r="C22" s="97">
        <f>'総括表(地区)'!AD29</f>
        <v>186373.7618353992</v>
      </c>
      <c r="D22" s="97">
        <f>'総括表(地区)'!AE29</f>
        <v>186058.43568357642</v>
      </c>
      <c r="E22" s="97">
        <f>'総括表(地区)'!AF29</f>
        <v>185725.43552230898</v>
      </c>
      <c r="F22" s="97">
        <f>'総括表(地区)'!AG29</f>
        <v>185397.68138657109</v>
      </c>
      <c r="G22" s="97">
        <f>'総括表(地区)'!AH29</f>
        <v>185057.31214110347</v>
      </c>
      <c r="H22" s="97">
        <f>'総括表(地区)'!AI29</f>
        <v>184697.89532033363</v>
      </c>
      <c r="I22" s="97">
        <f>'総括表(地区)'!AJ29</f>
        <v>184318.80225288795</v>
      </c>
      <c r="J22" s="97">
        <f>'総括表(地区)'!AK29</f>
        <v>183918.98024702061</v>
      </c>
      <c r="K22" s="97">
        <f>'総括表(地区)'!AL29</f>
        <v>183496.71347450494</v>
      </c>
    </row>
    <row r="23" spans="1:11" s="92" customFormat="1" ht="15" customHeight="1">
      <c r="A23" s="98" t="str">
        <f t="shared" si="1"/>
        <v>蒲田地区</v>
      </c>
      <c r="B23" s="99">
        <f>'総括表(地区)'!AC30</f>
        <v>295728.64163518226</v>
      </c>
      <c r="C23" s="99">
        <f>'総括表(地区)'!AD30</f>
        <v>295176.24182493973</v>
      </c>
      <c r="D23" s="99">
        <f>'総括表(地区)'!AE30</f>
        <v>294637.43727922719</v>
      </c>
      <c r="E23" s="99">
        <f>'総括表(地区)'!AF30</f>
        <v>294089.35702089686</v>
      </c>
      <c r="F23" s="99">
        <f>'総括表(地区)'!AG30</f>
        <v>293653.15880742978</v>
      </c>
      <c r="G23" s="99">
        <f>'総括表(地区)'!AH30</f>
        <v>293251.19234590791</v>
      </c>
      <c r="H23" s="99">
        <f>'総括表(地区)'!AI30</f>
        <v>292865.11261173477</v>
      </c>
      <c r="I23" s="99">
        <f>'総括表(地区)'!AJ30</f>
        <v>292479.08866719145</v>
      </c>
      <c r="J23" s="99">
        <f>'総括表(地区)'!AK30</f>
        <v>292079.35675723309</v>
      </c>
      <c r="K23" s="99">
        <f>'総括表(地区)'!AL30</f>
        <v>291655.88600163569</v>
      </c>
    </row>
    <row r="24" spans="1:11" s="92" customFormat="1" ht="15" customHeight="1">
      <c r="A24" s="100" t="str">
        <f t="shared" si="1"/>
        <v>区全域</v>
      </c>
      <c r="B24" s="101">
        <f>'総括表(地区)'!AC31</f>
        <v>735136.03409516939</v>
      </c>
      <c r="C24" s="101">
        <f>'総括表(地区)'!AD31</f>
        <v>734482.56637198303</v>
      </c>
      <c r="D24" s="101">
        <f>'総括表(地区)'!AE31</f>
        <v>733891.56221807841</v>
      </c>
      <c r="E24" s="101">
        <f>'総括表(地区)'!AF31</f>
        <v>733192.49476820487</v>
      </c>
      <c r="F24" s="101">
        <f>'総括表(地区)'!AG31</f>
        <v>732700.87163555645</v>
      </c>
      <c r="G24" s="101">
        <f>'総括表(地区)'!AH31</f>
        <v>732237.40623258951</v>
      </c>
      <c r="H24" s="101">
        <f>'総括表(地区)'!AI31</f>
        <v>731786.11866813141</v>
      </c>
      <c r="I24" s="101">
        <f>'総括表(地区)'!AJ31</f>
        <v>731320.10311570251</v>
      </c>
      <c r="J24" s="101">
        <f>'総括表(地区)'!AK31</f>
        <v>730812.17560645414</v>
      </c>
      <c r="K24" s="101">
        <f>'総括表(地区)'!AL31</f>
        <v>730254.25156241423</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'総括表(地区)'!AM28</f>
        <v>255373.74367077951</v>
      </c>
      <c r="C27" s="95">
        <f>'総括表(地区)'!AN28</f>
        <v>255623.50287710989</v>
      </c>
      <c r="D27" s="95">
        <f>'総括表(地区)'!AO28</f>
        <v>255852.96727184535</v>
      </c>
      <c r="E27" s="95">
        <f>'総括表(地区)'!AP28</f>
        <v>256051.71916478459</v>
      </c>
      <c r="F27" s="95">
        <f>'総括表(地区)'!AQ28</f>
        <v>256230.1175852977</v>
      </c>
      <c r="G27" s="95">
        <f>'総括表(地区)'!AR28</f>
        <v>256379.62378927279</v>
      </c>
      <c r="H27" s="95">
        <f>'総括表(地区)'!AS28</f>
        <v>256514.11796738065</v>
      </c>
      <c r="I27" s="95">
        <f>'総括表(地区)'!AT28</f>
        <v>256629.06604443278</v>
      </c>
      <c r="J27" s="95">
        <f>'総括表(地区)'!AU28</f>
        <v>256741.4907227208</v>
      </c>
      <c r="K27" s="95">
        <f>'総括表(地区)'!AV28</f>
        <v>256844.52107127002</v>
      </c>
    </row>
    <row r="28" spans="1:11" s="92" customFormat="1" ht="15" customHeight="1">
      <c r="A28" s="96" t="str">
        <f t="shared" si="2"/>
        <v>調布地区</v>
      </c>
      <c r="B28" s="97">
        <f>'総括表(地区)'!AM29</f>
        <v>183047.98623003493</v>
      </c>
      <c r="C28" s="97">
        <f>'総括表(地区)'!AN29</f>
        <v>182570.34483318715</v>
      </c>
      <c r="D28" s="97">
        <f>'総括表(地区)'!AO29</f>
        <v>182068.19891313007</v>
      </c>
      <c r="E28" s="97">
        <f>'総括表(地区)'!AP29</f>
        <v>181541.8899767081</v>
      </c>
      <c r="F28" s="97">
        <f>'総括表(地区)'!AQ29</f>
        <v>180988.55600680585</v>
      </c>
      <c r="G28" s="97">
        <f>'総括表(地区)'!AR29</f>
        <v>180417.81204696602</v>
      </c>
      <c r="H28" s="97">
        <f>'総括表(地区)'!AS29</f>
        <v>179824.58515575679</v>
      </c>
      <c r="I28" s="97">
        <f>'総括表(地区)'!AT29</f>
        <v>179222.48508807685</v>
      </c>
      <c r="J28" s="97">
        <f>'総括表(地区)'!AU29</f>
        <v>178613.96733547328</v>
      </c>
      <c r="K28" s="97">
        <f>'総括表(地区)'!AV29</f>
        <v>177995.8905911984</v>
      </c>
    </row>
    <row r="29" spans="1:11" s="92" customFormat="1" ht="15" customHeight="1">
      <c r="A29" s="98" t="str">
        <f t="shared" si="2"/>
        <v>蒲田地区</v>
      </c>
      <c r="B29" s="99">
        <f>'総括表(地区)'!AM30</f>
        <v>291195.27263530449</v>
      </c>
      <c r="C29" s="99">
        <f>'総括表(地区)'!AN30</f>
        <v>290696.25864828401</v>
      </c>
      <c r="D29" s="99">
        <f>'総括表(地区)'!AO30</f>
        <v>290145.88259288209</v>
      </c>
      <c r="E29" s="99">
        <f>'総括表(地区)'!AP30</f>
        <v>289554.45577580109</v>
      </c>
      <c r="F29" s="99">
        <f>'総括表(地区)'!AQ30</f>
        <v>288907.31383300031</v>
      </c>
      <c r="G29" s="99">
        <f>'総括表(地区)'!AR30</f>
        <v>288222.39942740119</v>
      </c>
      <c r="H29" s="99">
        <f>'総括表(地区)'!AS30</f>
        <v>287502.66311508167</v>
      </c>
      <c r="I29" s="99">
        <f>'総括表(地区)'!AT30</f>
        <v>286745.59716025012</v>
      </c>
      <c r="J29" s="99">
        <f>'総括表(地区)'!AU30</f>
        <v>285968.42075900716</v>
      </c>
      <c r="K29" s="99">
        <f>'総括表(地区)'!AV30</f>
        <v>285165.01508375438</v>
      </c>
    </row>
    <row r="30" spans="1:11" s="92" customFormat="1" ht="15" customHeight="1">
      <c r="A30" s="100" t="str">
        <f t="shared" si="2"/>
        <v>区全域</v>
      </c>
      <c r="B30" s="101">
        <f>'総括表(地区)'!AM31</f>
        <v>729617.00253611896</v>
      </c>
      <c r="C30" s="101">
        <f>'総括表(地区)'!AN31</f>
        <v>728890.10635858111</v>
      </c>
      <c r="D30" s="101">
        <f>'総括表(地区)'!AO31</f>
        <v>728067.04877785756</v>
      </c>
      <c r="E30" s="101">
        <f>'総括表(地区)'!AP31</f>
        <v>727148.06491729373</v>
      </c>
      <c r="F30" s="101">
        <f>'総括表(地区)'!AQ31</f>
        <v>726125.9874251039</v>
      </c>
      <c r="G30" s="101">
        <f>'総括表(地区)'!AR31</f>
        <v>725019.83526364004</v>
      </c>
      <c r="H30" s="101">
        <f>'総括表(地区)'!AS31</f>
        <v>723841.36623821908</v>
      </c>
      <c r="I30" s="101">
        <f>'総括表(地区)'!AT31</f>
        <v>722597.14829275967</v>
      </c>
      <c r="J30" s="101">
        <f>'総括表(地区)'!AU31</f>
        <v>721323.87881720124</v>
      </c>
      <c r="K30" s="101">
        <f>'総括表(地区)'!AV31</f>
        <v>720005.42674622289</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'総括表(地区)'!AW28</f>
        <v>256943.42056759945</v>
      </c>
      <c r="C33" s="95">
        <f>'総括表(地区)'!AX28</f>
        <v>257039.23853521544</v>
      </c>
      <c r="D33" s="95">
        <f>'総括表(地区)'!AY28</f>
        <v>257135.37113856353</v>
      </c>
      <c r="E33" s="95">
        <f>'総括表(地区)'!AZ28</f>
        <v>257235.04681532242</v>
      </c>
      <c r="F33" s="95">
        <f>'総括表(地区)'!BA28</f>
        <v>257341.3128430564</v>
      </c>
      <c r="G33" s="95">
        <f>'総括表(地区)'!BB28</f>
        <v>257455.03556121528</v>
      </c>
      <c r="H33" s="95">
        <f>'総括表(地区)'!BC28</f>
        <v>257576.27903760091</v>
      </c>
      <c r="I33" s="95" t="str">
        <f>'総括表(地区)'!BD28</f>
        <v>　</v>
      </c>
      <c r="J33" s="95" t="str">
        <f>'総括表(地区)'!BE28</f>
        <v>　</v>
      </c>
      <c r="K33" s="95" t="str">
        <f>'総括表(地区)'!BF28</f>
        <v>　</v>
      </c>
    </row>
    <row r="34" spans="1:11" s="92" customFormat="1" ht="15" customHeight="1">
      <c r="A34" s="96" t="str">
        <f t="shared" si="3"/>
        <v>調布地区</v>
      </c>
      <c r="B34" s="97">
        <f>'総括表(地区)'!AW29</f>
        <v>177380.49068976493</v>
      </c>
      <c r="C34" s="97">
        <f>'総括表(地区)'!AX29</f>
        <v>176766.50436107739</v>
      </c>
      <c r="D34" s="97">
        <f>'総括表(地区)'!AY29</f>
        <v>176158.5145442214</v>
      </c>
      <c r="E34" s="97">
        <f>'総括表(地区)'!AZ29</f>
        <v>175566.78579728067</v>
      </c>
      <c r="F34" s="97">
        <f>'総括表(地区)'!BA29</f>
        <v>174993.85420939414</v>
      </c>
      <c r="G34" s="97">
        <f>'総括表(地区)'!BB29</f>
        <v>174437.2763126496</v>
      </c>
      <c r="H34" s="97">
        <f>'総括表(地区)'!BC29</f>
        <v>173905.89786772715</v>
      </c>
      <c r="I34" s="97" t="str">
        <f>'総括表(地区)'!BD29</f>
        <v>　</v>
      </c>
      <c r="J34" s="97" t="str">
        <f>'総括表(地区)'!BE29</f>
        <v>　</v>
      </c>
      <c r="K34" s="97" t="str">
        <f>'総括表(地区)'!BF29</f>
        <v>　</v>
      </c>
    </row>
    <row r="35" spans="1:11" s="92" customFormat="1" ht="15" customHeight="1">
      <c r="A35" s="98" t="str">
        <f t="shared" si="3"/>
        <v>蒲田地区</v>
      </c>
      <c r="B35" s="99">
        <f>'総括表(地区)'!AW30</f>
        <v>284340.42524244322</v>
      </c>
      <c r="C35" s="99">
        <f>'総括表(地区)'!AX30</f>
        <v>283497.20614324207</v>
      </c>
      <c r="D35" s="99">
        <f>'総括表(地区)'!AY30</f>
        <v>282640.69539558643</v>
      </c>
      <c r="E35" s="99">
        <f>'総括表(地区)'!AZ30</f>
        <v>281766.21221173945</v>
      </c>
      <c r="F35" s="99">
        <f>'総括表(地区)'!BA30</f>
        <v>280879.10112779232</v>
      </c>
      <c r="G35" s="99">
        <f>'総括表(地区)'!BB30</f>
        <v>279983.24950011377</v>
      </c>
      <c r="H35" s="99">
        <f>'総括表(地区)'!BC30</f>
        <v>279089.65818266978</v>
      </c>
      <c r="I35" s="99" t="str">
        <f>'総括表(地区)'!BD30</f>
        <v>　</v>
      </c>
      <c r="J35" s="99" t="str">
        <f>'総括表(地区)'!BE30</f>
        <v>　</v>
      </c>
      <c r="K35" s="99" t="str">
        <f>'総括表(地区)'!BF30</f>
        <v>　</v>
      </c>
    </row>
    <row r="36" spans="1:11" s="92" customFormat="1" ht="15" customHeight="1">
      <c r="A36" s="100" t="str">
        <f t="shared" si="3"/>
        <v>区全域</v>
      </c>
      <c r="B36" s="101">
        <f>'総括表(地区)'!AW31</f>
        <v>718664.33649980766</v>
      </c>
      <c r="C36" s="101">
        <f>'総括表(地区)'!AX31</f>
        <v>717302.9490395349</v>
      </c>
      <c r="D36" s="101">
        <f>'総括表(地区)'!AY31</f>
        <v>715934.58107837127</v>
      </c>
      <c r="E36" s="101">
        <f>'総括表(地区)'!AZ31</f>
        <v>714568.04482434248</v>
      </c>
      <c r="F36" s="101">
        <f>'総括表(地区)'!BA31</f>
        <v>713214.26818024297</v>
      </c>
      <c r="G36" s="101">
        <f>'総括表(地区)'!BB31</f>
        <v>711875.56137397862</v>
      </c>
      <c r="H36" s="101">
        <f>'総括表(地区)'!BC31</f>
        <v>710571.83508799784</v>
      </c>
      <c r="I36" s="101" t="str">
        <f>'総括表(地区)'!BD31</f>
        <v>　</v>
      </c>
      <c r="J36" s="101" t="str">
        <f>'総括表(地区)'!BE31</f>
        <v>　</v>
      </c>
      <c r="K36" s="101" t="str">
        <f>'総括表(地区)'!BF31</f>
        <v>　</v>
      </c>
    </row>
  </sheetData>
  <mergeCells count="5">
    <mergeCell ref="D2:E2"/>
    <mergeCell ref="D3:E3"/>
    <mergeCell ref="D4:E4"/>
    <mergeCell ref="D5:E5"/>
    <mergeCell ref="D6:E6"/>
  </mergeCells>
  <phoneticPr fontId="6"/>
  <printOptions horizontalCentered="1" verticalCentered="1"/>
  <pageMargins left="0.25" right="0.25" top="0.75" bottom="0.75" header="0.3" footer="0.3"/>
  <pageSetup paperSize="9" orientation="landscape" r:id="rId1"/>
  <headerFooter>
    <oddHeader>&amp;R&amp;"メイリオ,ボールド"&amp;9大田区将来人口推計（令和4年3月）の概要</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総括表!$A$43</f>
        <v>：生産年齢人口比率_区全域</v>
      </c>
      <c r="K1" s="87"/>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17">
        <f>IF(総括表!C46="","",総括表!C46)</f>
        <v>0.66161602895453198</v>
      </c>
      <c r="G3" s="117">
        <f>IF(総括表!D46="","",総括表!D46)</f>
        <v>0.66286698083982354</v>
      </c>
      <c r="H3" s="117">
        <f>IF(総括表!E46="","",総括表!E46)</f>
        <v>0.66489809977766967</v>
      </c>
      <c r="I3" s="117">
        <f>IF(総括表!F46="","",総括表!F46)</f>
        <v>0.66467576791808869</v>
      </c>
      <c r="J3" s="117">
        <f>IF(総括表!G46="","",総括表!G46)</f>
        <v>0.66531769458887879</v>
      </c>
      <c r="K3" s="117">
        <f>IF(総括表!H46="","",総括表!H46)</f>
        <v>0.66825548271956614</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18">
        <f>IF(総括表!I46="","",総括表!I46)</f>
        <v>0.67307403964374635</v>
      </c>
      <c r="C6" s="118">
        <f>IF(総括表!J46="","",総括表!J46)</f>
        <v>0.67631367348403915</v>
      </c>
      <c r="D6" s="118">
        <f>IF(総括表!K46="","",総括表!K46)</f>
        <v>0.67841737768447596</v>
      </c>
      <c r="E6" s="118">
        <f>IF(総括表!L46="","",総括表!L46)</f>
        <v>0.68074309877586847</v>
      </c>
      <c r="F6" s="118">
        <f>IF(総括表!M46="","",総括表!M46)</f>
        <v>0.68249843823822343</v>
      </c>
      <c r="G6" s="118">
        <f>IF(総括表!N46="","",総括表!N46)</f>
        <v>0.6839146296823323</v>
      </c>
      <c r="H6" s="118">
        <f>IF(総括表!O46="","",総括表!O46)</f>
        <v>0.68433338003453115</v>
      </c>
      <c r="I6" s="118">
        <f>IF(総括表!P46="","",総括表!P46)</f>
        <v>0.68361804965067197</v>
      </c>
      <c r="J6" s="118">
        <f>IF(総括表!Q46="","",総括表!Q46)</f>
        <v>0.68560909925997227</v>
      </c>
      <c r="K6" s="118">
        <f>IF(総括表!R46="","",総括表!R46)</f>
        <v>0.683488230460504</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18">
        <f>IF(総括表!S46="","",総括表!S46)</f>
        <v>0.68152822943245617</v>
      </c>
      <c r="C9" s="118">
        <f>IF(総括表!T46="","",総括表!T46)</f>
        <v>0.67852198640945616</v>
      </c>
      <c r="D9" s="118">
        <f>IF(総括表!U46="","",総括表!U46)</f>
        <v>0.67534532069552811</v>
      </c>
      <c r="E9" s="118">
        <f>IF(総括表!V46="","",総括表!V46)</f>
        <v>0.67145479024445542</v>
      </c>
      <c r="F9" s="118">
        <f>IF(総括表!W46="","",総括表!W46)</f>
        <v>0.66741625373788371</v>
      </c>
      <c r="G9" s="118">
        <f>IF(総括表!X46="","",総括表!X46)</f>
        <v>0.66295160216328874</v>
      </c>
      <c r="H9" s="118">
        <f>IF(総括表!Y46="","",総括表!Y46)</f>
        <v>0.65985732290759291</v>
      </c>
      <c r="I9" s="118">
        <f>IF(総括表!Z46="","",総括表!Z46)</f>
        <v>0.65732757510733131</v>
      </c>
      <c r="J9" s="118">
        <f>IF(総括表!AA46="","",総括表!AA46)</f>
        <v>0.65502388623606367</v>
      </c>
      <c r="K9" s="118">
        <f>IF(総括表!AB46="","",総括表!AB46)</f>
        <v>0.65327648955287609</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18">
        <f>IF(総括表!AC46="","",総括表!AC46)</f>
        <v>0.65149395279273814</v>
      </c>
      <c r="C12" s="118">
        <f>IF(総括表!AD46="","",総括表!AD46)</f>
        <v>0.6501167204328161</v>
      </c>
      <c r="D12" s="118">
        <f>IF(総括表!AE46="","",総括表!AE46)</f>
        <v>0.64904612586673405</v>
      </c>
      <c r="E12" s="118">
        <f>IF(総括表!AF46="","",総括表!AF46)</f>
        <v>0.64791596651219441</v>
      </c>
      <c r="F12" s="118">
        <f>IF(総括表!AG46="","",総括表!AG46)</f>
        <v>0.64708460089575293</v>
      </c>
      <c r="G12" s="118">
        <f>IF(総括表!AH46="","",総括表!AH46)</f>
        <v>0.6465305719889719</v>
      </c>
      <c r="H12" s="118">
        <f>IF(総括表!AI46="","",総括表!AI46)</f>
        <v>0.64588192955095058</v>
      </c>
      <c r="I12" s="118">
        <f>IF(総括表!AJ46="","",総括表!AJ46)</f>
        <v>0.64562800063425052</v>
      </c>
      <c r="J12" s="118">
        <f>IF(総括表!AK46="","",総括表!AK46)</f>
        <v>0.64603810884050927</v>
      </c>
      <c r="K12" s="118">
        <f>IF(総括表!AL46="","",総括表!AL46)</f>
        <v>0.64677151867048266</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18">
        <f>IF(総括表!AM46="","",総括表!AM46)</f>
        <v>0.64761000599024421</v>
      </c>
      <c r="C15" s="118">
        <f>IF(総括表!AN46="","",総括表!AN46)</f>
        <v>0.64892197803512908</v>
      </c>
      <c r="D15" s="118">
        <f>IF(総括表!AO46="","",総括表!AO46)</f>
        <v>0.65035324468248457</v>
      </c>
      <c r="E15" s="118">
        <f>IF(総括表!AP46="","",総括表!AP46)</f>
        <v>0.65130480302247518</v>
      </c>
      <c r="F15" s="118">
        <f>IF(総括表!AQ46="","",総括表!AQ46)</f>
        <v>0.65244879841493197</v>
      </c>
      <c r="G15" s="118">
        <f>IF(総括表!AR46="","",総括表!AR46)</f>
        <v>0.65329266752079185</v>
      </c>
      <c r="H15" s="118">
        <f>IF(総括表!AS46="","",総括表!AS46)</f>
        <v>0.6533270552997763</v>
      </c>
      <c r="I15" s="118">
        <f>IF(総括表!AT46="","",総括表!AT46)</f>
        <v>0.65356228933308835</v>
      </c>
      <c r="J15" s="118">
        <f>IF(総括表!AU46="","",総括表!AU46)</f>
        <v>0.65269335169234877</v>
      </c>
      <c r="K15" s="118">
        <f>IF(総括表!AV46="","",総括表!AV46)</f>
        <v>0.6516524681824688</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18">
        <f>IF(総括表!AW46="","",総括表!AW46)</f>
        <v>0.6508114632529316</v>
      </c>
      <c r="C18" s="118">
        <f>IF(総括表!AX46="","",総括表!AX46)</f>
        <v>0.65003650070151076</v>
      </c>
      <c r="D18" s="118">
        <f>IF(総括表!AY46="","",総括表!AY46)</f>
        <v>0.64859077918377261</v>
      </c>
      <c r="E18" s="118">
        <f>IF(総括表!AZ46="","",総括表!AZ46)</f>
        <v>0.6479094350704615</v>
      </c>
      <c r="F18" s="118">
        <f>IF(総括表!BA46="","",総括表!BA46)</f>
        <v>0.64727241716486494</v>
      </c>
      <c r="G18" s="118">
        <f>IF(総括表!BB46="","",総括表!BB46)</f>
        <v>0.64670282647275601</v>
      </c>
      <c r="H18" s="118">
        <f>IF(総括表!BC46="","",総括表!BC46)</f>
        <v>0.64599482982322143</v>
      </c>
      <c r="I18" s="118" t="str">
        <f>IF(総括表!BD46="","",総括表!BD46)</f>
        <v/>
      </c>
      <c r="J18" s="118" t="str">
        <f>IF(総括表!BE46="","",総括表!BE46)</f>
        <v/>
      </c>
      <c r="K18" s="118" t="str">
        <f>IF(総括表!BF46="","",総括表!BF46)</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'総括表(地区)'!$A$43</f>
        <v>：生産年齢人口比率_地区別(基本推計)</v>
      </c>
      <c r="K1" s="87"/>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20">
        <f>'総括表(地区)'!C43</f>
        <v>0.66310409902073864</v>
      </c>
      <c r="G3" s="120">
        <f>'総括表(地区)'!D43</f>
        <v>0.66439020071242505</v>
      </c>
      <c r="H3" s="120">
        <f>'総括表(地区)'!E43</f>
        <v>0.66677934560297714</v>
      </c>
      <c r="I3" s="120">
        <f>'総括表(地区)'!F43</f>
        <v>0.66636731837980678</v>
      </c>
      <c r="J3" s="120">
        <f>'総括表(地区)'!G43</f>
        <v>0.66664712300252216</v>
      </c>
      <c r="K3" s="120">
        <f>'総括表(地区)'!H43</f>
        <v>0.6695042086646229</v>
      </c>
    </row>
    <row r="4" spans="1:11" s="89" customFormat="1" ht="15" customHeight="1">
      <c r="A4" s="88"/>
      <c r="D4" s="150" t="str">
        <f>"調布地区"</f>
        <v>調布地区</v>
      </c>
      <c r="E4" s="151"/>
      <c r="F4" s="121">
        <f>'総括表(地区)'!C44</f>
        <v>0.66024464068757327</v>
      </c>
      <c r="G4" s="121">
        <f>'総括表(地区)'!D44</f>
        <v>0.66127101133713873</v>
      </c>
      <c r="H4" s="121">
        <f>'総括表(地区)'!E44</f>
        <v>0.66251646432447364</v>
      </c>
      <c r="I4" s="121">
        <f>'総括表(地区)'!F44</f>
        <v>0.66109524742905412</v>
      </c>
      <c r="J4" s="121">
        <f>'総括表(地区)'!G44</f>
        <v>0.66079470685544128</v>
      </c>
      <c r="K4" s="121">
        <f>'総括表(地区)'!H44</f>
        <v>0.66086887873411793</v>
      </c>
    </row>
    <row r="5" spans="1:11" s="89" customFormat="1" ht="15" customHeight="1">
      <c r="A5" s="88"/>
      <c r="D5" s="152" t="str">
        <f>"蒲田地区"</f>
        <v>蒲田地区</v>
      </c>
      <c r="E5" s="153"/>
      <c r="F5" s="119">
        <f>'総括表(地区)'!C45</f>
        <v>0.66127055548640878</v>
      </c>
      <c r="G5" s="119">
        <f>'総括表(地区)'!D45</f>
        <v>0.6626313603431061</v>
      </c>
      <c r="H5" s="119">
        <f>'総括表(地区)'!E45</f>
        <v>0.66486782290713831</v>
      </c>
      <c r="I5" s="119">
        <f>'総括表(地区)'!F45</f>
        <v>0.66557549791414161</v>
      </c>
      <c r="J5" s="119">
        <f>'総括表(地区)'!G45</f>
        <v>0.6671169142651403</v>
      </c>
      <c r="K5" s="119">
        <f>'総括表(地区)'!H45</f>
        <v>0.67194599143096401</v>
      </c>
    </row>
    <row r="6" spans="1:11" s="92" customFormat="1" ht="15" customHeight="1">
      <c r="A6" s="91"/>
      <c r="D6" s="154" t="str">
        <f>"区全域"</f>
        <v>区全域</v>
      </c>
      <c r="E6" s="155"/>
      <c r="F6" s="122">
        <f>'総括表(地区)'!C46</f>
        <v>0.66161602895453198</v>
      </c>
      <c r="G6" s="122">
        <f>'総括表(地区)'!D46</f>
        <v>0.66286698083982354</v>
      </c>
      <c r="H6" s="122">
        <f>'総括表(地区)'!E46</f>
        <v>0.66489809977766967</v>
      </c>
      <c r="I6" s="122">
        <f>'総括表(地区)'!F46</f>
        <v>0.66467576791808869</v>
      </c>
      <c r="J6" s="122">
        <f>'総括表(地区)'!G46</f>
        <v>0.66531769458887879</v>
      </c>
      <c r="K6" s="122">
        <f>'総括表(地区)'!H46</f>
        <v>0.66825548271956614</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20">
        <f>'総括表(地区)'!I43</f>
        <v>0.6747318821438637</v>
      </c>
      <c r="C9" s="120">
        <f>'総括表(地区)'!J43</f>
        <v>0.67849009892931444</v>
      </c>
      <c r="D9" s="120">
        <f>'総括表(地区)'!K43</f>
        <v>0.68052903445482604</v>
      </c>
      <c r="E9" s="120">
        <f>'総括表(地区)'!L43</f>
        <v>0.68334592514842996</v>
      </c>
      <c r="F9" s="120">
        <f>'総括表(地区)'!M43</f>
        <v>0.6856020918715976</v>
      </c>
      <c r="G9" s="120">
        <f>'総括表(地区)'!N43</f>
        <v>0.6877792291214172</v>
      </c>
      <c r="H9" s="120">
        <f>'総括表(地区)'!O43</f>
        <v>0.68888446622639288</v>
      </c>
      <c r="I9" s="120">
        <f>'総括表(地区)'!P43</f>
        <v>0.68878128416936391</v>
      </c>
      <c r="J9" s="120">
        <f>'総括表(地区)'!Q43</f>
        <v>0.69136091460959193</v>
      </c>
      <c r="K9" s="120">
        <f>'総括表(地区)'!R43</f>
        <v>0.68999451174720716</v>
      </c>
    </row>
    <row r="10" spans="1:11" s="92" customFormat="1" ht="15" customHeight="1">
      <c r="A10" s="96" t="str">
        <f>"調布地区"</f>
        <v>調布地区</v>
      </c>
      <c r="B10" s="121">
        <f>'総括表(地区)'!I44</f>
        <v>0.66367933628140974</v>
      </c>
      <c r="C10" s="121">
        <f>'総括表(地区)'!J44</f>
        <v>0.66496090295156196</v>
      </c>
      <c r="D10" s="121">
        <f>'総括表(地区)'!K44</f>
        <v>0.6656444145754441</v>
      </c>
      <c r="E10" s="121">
        <f>'総括表(地区)'!L44</f>
        <v>0.66586671087488025</v>
      </c>
      <c r="F10" s="121">
        <f>'総括表(地区)'!M44</f>
        <v>0.6660607217243133</v>
      </c>
      <c r="G10" s="121">
        <f>'総括表(地区)'!N44</f>
        <v>0.66551439644458721</v>
      </c>
      <c r="H10" s="121">
        <f>'総括表(地区)'!O44</f>
        <v>0.66419031542868179</v>
      </c>
      <c r="I10" s="121">
        <f>'総括表(地区)'!P44</f>
        <v>0.66193154946556809</v>
      </c>
      <c r="J10" s="121">
        <f>'総括表(地区)'!Q44</f>
        <v>0.66230223300018809</v>
      </c>
      <c r="K10" s="121">
        <f>'総括表(地区)'!R44</f>
        <v>0.65840083341007549</v>
      </c>
    </row>
    <row r="11" spans="1:11" s="92" customFormat="1" ht="15" customHeight="1">
      <c r="A11" s="98" t="str">
        <f>"蒲田地区"</f>
        <v>蒲田地区</v>
      </c>
      <c r="B11" s="119">
        <f>'総括表(地区)'!I45</f>
        <v>0.67767242087947088</v>
      </c>
      <c r="C11" s="119">
        <f>'総括表(地区)'!J45</f>
        <v>0.68171867332450631</v>
      </c>
      <c r="D11" s="119">
        <f>'総括表(地区)'!K45</f>
        <v>0.68476582493294935</v>
      </c>
      <c r="E11" s="119">
        <f>'総括表(地区)'!L45</f>
        <v>0.68800734321426882</v>
      </c>
      <c r="F11" s="119">
        <f>'総括表(地区)'!M45</f>
        <v>0.69032594231940336</v>
      </c>
      <c r="G11" s="119">
        <f>'総括表(地区)'!N45</f>
        <v>0.69234191529036693</v>
      </c>
      <c r="H11" s="119">
        <f>'総括表(地区)'!O45</f>
        <v>0.69328213786766402</v>
      </c>
      <c r="I11" s="119">
        <f>'総括表(地区)'!P45</f>
        <v>0.69302248313487336</v>
      </c>
      <c r="J11" s="119">
        <f>'総括表(地区)'!Q45</f>
        <v>0.69553660277630658</v>
      </c>
      <c r="K11" s="119">
        <f>'総括表(地区)'!R45</f>
        <v>0.69390307609613022</v>
      </c>
    </row>
    <row r="12" spans="1:11" s="92" customFormat="1" ht="15" customHeight="1">
      <c r="A12" s="100" t="str">
        <f>"区全域"</f>
        <v>区全域</v>
      </c>
      <c r="B12" s="122">
        <f>'総括表(地区)'!I46</f>
        <v>0.67307403964374635</v>
      </c>
      <c r="C12" s="122">
        <f>'総括表(地区)'!J46</f>
        <v>0.67631367348403915</v>
      </c>
      <c r="D12" s="122">
        <f>'総括表(地区)'!K46</f>
        <v>0.67841737768447596</v>
      </c>
      <c r="E12" s="122">
        <f>'総括表(地区)'!L46</f>
        <v>0.68074309877586847</v>
      </c>
      <c r="F12" s="122">
        <f>'総括表(地区)'!M46</f>
        <v>0.68249843823822343</v>
      </c>
      <c r="G12" s="122">
        <f>'総括表(地区)'!N46</f>
        <v>0.6839146296823323</v>
      </c>
      <c r="H12" s="122">
        <f>'総括表(地区)'!O46</f>
        <v>0.68433338003453115</v>
      </c>
      <c r="I12" s="122">
        <f>'総括表(地区)'!P46</f>
        <v>0.68361804965067197</v>
      </c>
      <c r="J12" s="122">
        <f>'総括表(地区)'!Q46</f>
        <v>0.68560909925997227</v>
      </c>
      <c r="K12" s="122">
        <f>'総括表(地区)'!R46</f>
        <v>0.683488230460504</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20">
        <f>'総括表(地区)'!S43</f>
        <v>0.68878179741097556</v>
      </c>
      <c r="C15" s="120">
        <f>'総括表(地区)'!T43</f>
        <v>0.68672456347455402</v>
      </c>
      <c r="D15" s="120">
        <f>'総括表(地区)'!U43</f>
        <v>0.6844333357863388</v>
      </c>
      <c r="E15" s="120">
        <f>'総括表(地区)'!V43</f>
        <v>0.68126859441485021</v>
      </c>
      <c r="F15" s="120">
        <f>'総括表(地区)'!W43</f>
        <v>0.67836788773039725</v>
      </c>
      <c r="G15" s="120">
        <f>'総括表(地区)'!X43</f>
        <v>0.67464195354578038</v>
      </c>
      <c r="H15" s="120">
        <f>'総括表(地区)'!Y43</f>
        <v>0.67194802277267618</v>
      </c>
      <c r="I15" s="120">
        <f>'総括表(地区)'!Z43</f>
        <v>0.66980588109883954</v>
      </c>
      <c r="J15" s="120">
        <f>'総括表(地区)'!AA43</f>
        <v>0.66770330160145308</v>
      </c>
      <c r="K15" s="120">
        <f>'総括表(地区)'!AB43</f>
        <v>0.66648209045478879</v>
      </c>
    </row>
    <row r="16" spans="1:11" s="92" customFormat="1" ht="15" customHeight="1">
      <c r="A16" s="96" t="str">
        <f t="shared" si="0"/>
        <v>調布地区</v>
      </c>
      <c r="B16" s="121">
        <f>'総括表(地区)'!S44</f>
        <v>0.65511265984816147</v>
      </c>
      <c r="C16" s="121">
        <f>'総括表(地区)'!T44</f>
        <v>0.65056505341509296</v>
      </c>
      <c r="D16" s="121">
        <f>'総括表(地区)'!U44</f>
        <v>0.64606027242502284</v>
      </c>
      <c r="E16" s="121">
        <f>'総括表(地区)'!V44</f>
        <v>0.64150746587359531</v>
      </c>
      <c r="F16" s="121">
        <f>'総括表(地区)'!W44</f>
        <v>0.63649036433249262</v>
      </c>
      <c r="G16" s="121">
        <f>'総括表(地区)'!X44</f>
        <v>0.63083881642969386</v>
      </c>
      <c r="H16" s="121">
        <f>'総括表(地区)'!Y44</f>
        <v>0.62631588781796066</v>
      </c>
      <c r="I16" s="121">
        <f>'総括表(地区)'!Z44</f>
        <v>0.62262308899053453</v>
      </c>
      <c r="J16" s="121">
        <f>'総括表(地区)'!AA44</f>
        <v>0.61953026879312179</v>
      </c>
      <c r="K16" s="121">
        <f>'総括表(地区)'!AB44</f>
        <v>0.61649409767722763</v>
      </c>
    </row>
    <row r="17" spans="1:11" s="92" customFormat="1" ht="15" customHeight="1">
      <c r="A17" s="98" t="str">
        <f t="shared" si="0"/>
        <v>蒲田地区</v>
      </c>
      <c r="B17" s="119">
        <f>'総括表(地区)'!S45</f>
        <v>0.6921491067150497</v>
      </c>
      <c r="C17" s="119">
        <f>'総括表(地区)'!T45</f>
        <v>0.68931198907123592</v>
      </c>
      <c r="D17" s="119">
        <f>'総括表(地区)'!U45</f>
        <v>0.68622082158050957</v>
      </c>
      <c r="E17" s="119">
        <f>'総括表(地区)'!V45</f>
        <v>0.6821259988615187</v>
      </c>
      <c r="F17" s="119">
        <f>'総括表(地区)'!W45</f>
        <v>0.67772994738820846</v>
      </c>
      <c r="G17" s="119">
        <f>'総括表(地区)'!X45</f>
        <v>0.67337012591558942</v>
      </c>
      <c r="H17" s="119">
        <f>'総括表(地区)'!Y45</f>
        <v>0.67081231805830044</v>
      </c>
      <c r="I17" s="119">
        <f>'総括表(地区)'!Z45</f>
        <v>0.66866085876437109</v>
      </c>
      <c r="J17" s="119">
        <f>'総括表(地区)'!AA45</f>
        <v>0.66665497623166625</v>
      </c>
      <c r="K17" s="119">
        <f>'総括表(地区)'!AB45</f>
        <v>0.66524619779259098</v>
      </c>
    </row>
    <row r="18" spans="1:11" s="92" customFormat="1" ht="15" customHeight="1">
      <c r="A18" s="100" t="str">
        <f t="shared" si="0"/>
        <v>区全域</v>
      </c>
      <c r="B18" s="122">
        <f>'総括表(地区)'!S46</f>
        <v>0.68152822943245617</v>
      </c>
      <c r="C18" s="122">
        <f>'総括表(地区)'!T46</f>
        <v>0.67852198640945616</v>
      </c>
      <c r="D18" s="122">
        <f>'総括表(地区)'!U46</f>
        <v>0.67534532069552811</v>
      </c>
      <c r="E18" s="122">
        <f>'総括表(地区)'!V46</f>
        <v>0.67145479024445542</v>
      </c>
      <c r="F18" s="122">
        <f>'総括表(地区)'!W46</f>
        <v>0.66741625373788371</v>
      </c>
      <c r="G18" s="122">
        <f>'総括表(地区)'!X46</f>
        <v>0.66295160216328874</v>
      </c>
      <c r="H18" s="122">
        <f>'総括表(地区)'!Y46</f>
        <v>0.65985732290759291</v>
      </c>
      <c r="I18" s="122">
        <f>'総括表(地区)'!Z46</f>
        <v>0.65732757510733131</v>
      </c>
      <c r="J18" s="122">
        <f>'総括表(地区)'!AA46</f>
        <v>0.65502388623606367</v>
      </c>
      <c r="K18" s="122">
        <f>'総括表(地区)'!AB46</f>
        <v>0.65327648955287609</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20">
        <f>'総括表(地区)'!AC43</f>
        <v>0.66474815407925392</v>
      </c>
      <c r="C21" s="120">
        <f>'総括表(地区)'!AD43</f>
        <v>0.6635989946190588</v>
      </c>
      <c r="D21" s="120">
        <f>'総括表(地区)'!AE43</f>
        <v>0.66261854213811844</v>
      </c>
      <c r="E21" s="120">
        <f>'総括表(地区)'!AF43</f>
        <v>0.6614954205096153</v>
      </c>
      <c r="F21" s="120">
        <f>'総括表(地区)'!AG43</f>
        <v>0.66076402156794967</v>
      </c>
      <c r="G21" s="120">
        <f>'総括表(地区)'!AH43</f>
        <v>0.66032127879348235</v>
      </c>
      <c r="H21" s="120">
        <f>'総括表(地区)'!AI43</f>
        <v>0.6595492612636632</v>
      </c>
      <c r="I21" s="120">
        <f>'総括表(地区)'!AJ43</f>
        <v>0.65925869859904485</v>
      </c>
      <c r="J21" s="120">
        <f>'総括表(地区)'!AK43</f>
        <v>0.65963425354828642</v>
      </c>
      <c r="K21" s="120">
        <f>'総括表(地区)'!AL43</f>
        <v>0.66008903235844274</v>
      </c>
    </row>
    <row r="22" spans="1:11" s="92" customFormat="1" ht="15" customHeight="1">
      <c r="A22" s="96" t="str">
        <f t="shared" si="1"/>
        <v>調布地区</v>
      </c>
      <c r="B22" s="121">
        <f>'総括表(地区)'!AC44</f>
        <v>0.61360139121545321</v>
      </c>
      <c r="C22" s="121">
        <f>'総括表(地区)'!AD44</f>
        <v>0.6114579766964805</v>
      </c>
      <c r="D22" s="121">
        <f>'総括表(地区)'!AE44</f>
        <v>0.60933223882194565</v>
      </c>
      <c r="E22" s="121">
        <f>'総括表(地区)'!AF44</f>
        <v>0.60756806925298035</v>
      </c>
      <c r="F22" s="121">
        <f>'総括表(地区)'!AG44</f>
        <v>0.60618190950837536</v>
      </c>
      <c r="G22" s="121">
        <f>'総括表(地区)'!AH44</f>
        <v>0.60488926078039595</v>
      </c>
      <c r="H22" s="121">
        <f>'総括表(地区)'!AI44</f>
        <v>0.60423196735128892</v>
      </c>
      <c r="I22" s="121">
        <f>'総括表(地区)'!AJ44</f>
        <v>0.60348581716172278</v>
      </c>
      <c r="J22" s="121">
        <f>'総括表(地区)'!AK44</f>
        <v>0.60442724347711152</v>
      </c>
      <c r="K22" s="121">
        <f>'総括表(地区)'!AL44</f>
        <v>0.60562264280248002</v>
      </c>
    </row>
    <row r="23" spans="1:11" s="92" customFormat="1" ht="15" customHeight="1">
      <c r="A23" s="98" t="str">
        <f t="shared" si="1"/>
        <v>蒲田地区</v>
      </c>
      <c r="B23" s="119">
        <f>'総括表(地区)'!AC45</f>
        <v>0.66409191364347397</v>
      </c>
      <c r="C23" s="119">
        <f>'総括表(地区)'!AD45</f>
        <v>0.66297300355845712</v>
      </c>
      <c r="D23" s="119">
        <f>'総括表(地区)'!AE45</f>
        <v>0.6624613471036368</v>
      </c>
      <c r="E23" s="119">
        <f>'総括表(地区)'!AF45</f>
        <v>0.66169715186550282</v>
      </c>
      <c r="F23" s="119">
        <f>'総括表(地区)'!AG45</f>
        <v>0.66109255054216809</v>
      </c>
      <c r="G23" s="119">
        <f>'総括表(地区)'!AH45</f>
        <v>0.66086698460333748</v>
      </c>
      <c r="H23" s="119">
        <f>'総括表(地区)'!AI45</f>
        <v>0.66028483584922881</v>
      </c>
      <c r="I23" s="119">
        <f>'総括表(地区)'!AJ45</f>
        <v>0.66032403036340104</v>
      </c>
      <c r="J23" s="119">
        <f>'総括表(地区)'!AK45</f>
        <v>0.6603785338132121</v>
      </c>
      <c r="K23" s="119">
        <f>'総括表(地区)'!AL45</f>
        <v>0.66101214929312468</v>
      </c>
    </row>
    <row r="24" spans="1:11" s="92" customFormat="1" ht="15" customHeight="1">
      <c r="A24" s="100" t="str">
        <f t="shared" si="1"/>
        <v>区全域</v>
      </c>
      <c r="B24" s="122">
        <f>'総括表(地区)'!AC46</f>
        <v>0.65149395279273814</v>
      </c>
      <c r="C24" s="122">
        <f>'総括表(地区)'!AD46</f>
        <v>0.6501167204328161</v>
      </c>
      <c r="D24" s="122">
        <f>'総括表(地区)'!AE46</f>
        <v>0.64904612586673405</v>
      </c>
      <c r="E24" s="122">
        <f>'総括表(地区)'!AF46</f>
        <v>0.64791596651219441</v>
      </c>
      <c r="F24" s="122">
        <f>'総括表(地区)'!AG46</f>
        <v>0.64708460089575293</v>
      </c>
      <c r="G24" s="122">
        <f>'総括表(地区)'!AH46</f>
        <v>0.6465305719889719</v>
      </c>
      <c r="H24" s="122">
        <f>'総括表(地区)'!AI46</f>
        <v>0.64588192955095058</v>
      </c>
      <c r="I24" s="122">
        <f>'総括表(地区)'!AJ46</f>
        <v>0.64562800063425052</v>
      </c>
      <c r="J24" s="122">
        <f>'総括表(地区)'!AK46</f>
        <v>0.64603810884050927</v>
      </c>
      <c r="K24" s="122">
        <f>'総括表(地区)'!AL46</f>
        <v>0.64677151867048266</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20">
        <f>'総括表(地区)'!AM43</f>
        <v>0.66075993296431057</v>
      </c>
      <c r="C27" s="120">
        <f>'総括表(地区)'!AN43</f>
        <v>0.66203426609856197</v>
      </c>
      <c r="D27" s="120">
        <f>'総括表(地区)'!AO43</f>
        <v>0.66313590768832231</v>
      </c>
      <c r="E27" s="120">
        <f>'総括表(地区)'!AP43</f>
        <v>0.6642559061685408</v>
      </c>
      <c r="F27" s="120">
        <f>'総括表(地区)'!AQ43</f>
        <v>0.66547866425082547</v>
      </c>
      <c r="G27" s="120">
        <f>'総括表(地区)'!AR43</f>
        <v>0.66616680273498474</v>
      </c>
      <c r="H27" s="120">
        <f>'総括表(地区)'!AS43</f>
        <v>0.66648702100284707</v>
      </c>
      <c r="I27" s="120">
        <f>'総括表(地区)'!AT43</f>
        <v>0.66670832636735256</v>
      </c>
      <c r="J27" s="120">
        <f>'総括表(地区)'!AU43</f>
        <v>0.66629126794588944</v>
      </c>
      <c r="K27" s="120">
        <f>'総括表(地区)'!AV43</f>
        <v>0.6655647871585193</v>
      </c>
    </row>
    <row r="28" spans="1:11" s="92" customFormat="1" ht="15" customHeight="1">
      <c r="A28" s="96" t="str">
        <f t="shared" si="2"/>
        <v>調布地区</v>
      </c>
      <c r="B28" s="121">
        <f>'総括表(地区)'!AM44</f>
        <v>0.60689623709377816</v>
      </c>
      <c r="C28" s="121">
        <f>'総括表(地区)'!AN44</f>
        <v>0.60881397737907617</v>
      </c>
      <c r="D28" s="121">
        <f>'総括表(地区)'!AO44</f>
        <v>0.61103492017523608</v>
      </c>
      <c r="E28" s="121">
        <f>'総括表(地区)'!AP44</f>
        <v>0.61247188208016845</v>
      </c>
      <c r="F28" s="121">
        <f>'総括表(地区)'!AQ44</f>
        <v>0.61437055532858642</v>
      </c>
      <c r="G28" s="121">
        <f>'総括表(地区)'!AR44</f>
        <v>0.61624677265587224</v>
      </c>
      <c r="H28" s="121">
        <f>'総括表(地区)'!AS44</f>
        <v>0.61728026717828699</v>
      </c>
      <c r="I28" s="121">
        <f>'総括表(地区)'!AT44</f>
        <v>0.61938402966954509</v>
      </c>
      <c r="J28" s="121">
        <f>'総括表(地区)'!AU44</f>
        <v>0.61990824700718838</v>
      </c>
      <c r="K28" s="121">
        <f>'総括表(地区)'!AV44</f>
        <v>0.6205182288813379</v>
      </c>
    </row>
    <row r="29" spans="1:11" s="92" customFormat="1" ht="15" customHeight="1">
      <c r="A29" s="98" t="str">
        <f t="shared" si="2"/>
        <v>蒲田地区</v>
      </c>
      <c r="B29" s="119">
        <f>'総括表(地区)'!AM45</f>
        <v>0.66167076766028809</v>
      </c>
      <c r="C29" s="119">
        <f>'総括表(地区)'!AN45</f>
        <v>0.66258132997622521</v>
      </c>
      <c r="D29" s="119">
        <f>'総括表(地区)'!AO45</f>
        <v>0.66375386313307527</v>
      </c>
      <c r="E29" s="119">
        <f>'総括表(地区)'!AP45</f>
        <v>0.66419926746975289</v>
      </c>
      <c r="F29" s="119">
        <f>'総括表(地区)'!AQ45</f>
        <v>0.66474714465297868</v>
      </c>
      <c r="G29" s="119">
        <f>'総括表(地区)'!AR45</f>
        <v>0.66503038589640995</v>
      </c>
      <c r="H29" s="119">
        <f>'総括表(地区)'!AS45</f>
        <v>0.66413176121687156</v>
      </c>
      <c r="I29" s="119">
        <f>'総括表(地区)'!AT45</f>
        <v>0.66315914959476174</v>
      </c>
      <c r="J29" s="119">
        <f>'総括表(地区)'!AU45</f>
        <v>0.66096254561730095</v>
      </c>
      <c r="K29" s="119">
        <f>'総括表(地区)'!AV45</f>
        <v>0.65855536174853901</v>
      </c>
    </row>
    <row r="30" spans="1:11" s="92" customFormat="1" ht="15" customHeight="1">
      <c r="A30" s="100" t="str">
        <f t="shared" si="2"/>
        <v>区全域</v>
      </c>
      <c r="B30" s="122">
        <f>'総括表(地区)'!AM46</f>
        <v>0.64761000599024421</v>
      </c>
      <c r="C30" s="122">
        <f>'総括表(地区)'!AN46</f>
        <v>0.64892197803512908</v>
      </c>
      <c r="D30" s="122">
        <f>'総括表(地区)'!AO46</f>
        <v>0.65035324468248457</v>
      </c>
      <c r="E30" s="122">
        <f>'総括表(地区)'!AP46</f>
        <v>0.65130480302247518</v>
      </c>
      <c r="F30" s="122">
        <f>'総括表(地区)'!AQ46</f>
        <v>0.65244879841493197</v>
      </c>
      <c r="G30" s="122">
        <f>'総括表(地区)'!AR46</f>
        <v>0.65329266752079185</v>
      </c>
      <c r="H30" s="122">
        <f>'総括表(地区)'!AS46</f>
        <v>0.6533270552997763</v>
      </c>
      <c r="I30" s="122">
        <f>'総括表(地区)'!AT46</f>
        <v>0.65356228933308835</v>
      </c>
      <c r="J30" s="122">
        <f>'総括表(地区)'!AU46</f>
        <v>0.65269335169234877</v>
      </c>
      <c r="K30" s="122">
        <f>'総括表(地区)'!AV46</f>
        <v>0.6516524681824688</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20">
        <f>'総括表(地区)'!AW43</f>
        <v>0.66513903306127908</v>
      </c>
      <c r="C33" s="120">
        <f>'総括表(地区)'!AX43</f>
        <v>0.66469990940345158</v>
      </c>
      <c r="D33" s="120">
        <f>'総括表(地区)'!AY43</f>
        <v>0.6636108705894791</v>
      </c>
      <c r="E33" s="120">
        <f>'総括表(地区)'!AZ43</f>
        <v>0.66308701843435347</v>
      </c>
      <c r="F33" s="120">
        <f>'総括表(地区)'!BA43</f>
        <v>0.66292460841628509</v>
      </c>
      <c r="G33" s="120">
        <f>'総括表(地区)'!BB43</f>
        <v>0.66303861408126075</v>
      </c>
      <c r="H33" s="120">
        <f>'総括表(地区)'!BC43</f>
        <v>0.66299222372156164</v>
      </c>
      <c r="I33" s="120" t="str">
        <f>'総括表(地区)'!BD43</f>
        <v>　</v>
      </c>
      <c r="J33" s="120" t="str">
        <f>'総括表(地区)'!BE43</f>
        <v>　</v>
      </c>
      <c r="K33" s="120" t="str">
        <f>'総括表(地区)'!BF43</f>
        <v>　</v>
      </c>
    </row>
    <row r="34" spans="1:11" s="92" customFormat="1" ht="15" customHeight="1">
      <c r="A34" s="96" t="str">
        <f t="shared" si="3"/>
        <v>調布地区</v>
      </c>
      <c r="B34" s="121">
        <f>'総括表(地区)'!AW44</f>
        <v>0.62067973767150975</v>
      </c>
      <c r="C34" s="121">
        <f>'総括表(地区)'!AX44</f>
        <v>0.62117863067475676</v>
      </c>
      <c r="D34" s="121">
        <f>'総括表(地区)'!AY44</f>
        <v>0.62076515113390762</v>
      </c>
      <c r="E34" s="121">
        <f>'総括表(地区)'!AZ44</f>
        <v>0.62168091508213152</v>
      </c>
      <c r="F34" s="121">
        <f>'総括表(地区)'!BA44</f>
        <v>0.62234951168432751</v>
      </c>
      <c r="G34" s="121">
        <f>'総括表(地区)'!BB44</f>
        <v>0.62297740997042894</v>
      </c>
      <c r="H34" s="121">
        <f>'総括表(地区)'!BC44</f>
        <v>0.62309114245352937</v>
      </c>
      <c r="I34" s="121" t="str">
        <f>'総括表(地区)'!BD44</f>
        <v>　</v>
      </c>
      <c r="J34" s="121" t="str">
        <f>'総括表(地区)'!BE44</f>
        <v>　</v>
      </c>
      <c r="K34" s="121" t="str">
        <f>'総括表(地区)'!BF44</f>
        <v>　</v>
      </c>
    </row>
    <row r="35" spans="1:11" s="92" customFormat="1" ht="15" customHeight="1">
      <c r="A35" s="98" t="str">
        <f t="shared" si="3"/>
        <v>蒲田地区</v>
      </c>
      <c r="B35" s="119">
        <f>'総括表(地区)'!AW45</f>
        <v>0.65666151244156112</v>
      </c>
      <c r="C35" s="119">
        <f>'総括表(地区)'!AX45</f>
        <v>0.65473507751988358</v>
      </c>
      <c r="D35" s="119">
        <f>'総括表(地区)'!AY45</f>
        <v>0.65226868028689489</v>
      </c>
      <c r="E35" s="119">
        <f>'総括表(地区)'!AZ45</f>
        <v>0.65039607311665149</v>
      </c>
      <c r="F35" s="119">
        <f>'総括表(地区)'!BA45</f>
        <v>0.64845940416847614</v>
      </c>
      <c r="G35" s="119">
        <f>'総括表(地区)'!BB45</f>
        <v>0.6464630487512717</v>
      </c>
      <c r="H35" s="119">
        <f>'総括表(地区)'!BC45</f>
        <v>0.64457937373023966</v>
      </c>
      <c r="I35" s="119" t="str">
        <f>'総括表(地区)'!BD45</f>
        <v>　</v>
      </c>
      <c r="J35" s="119" t="str">
        <f>'総括表(地区)'!BE45</f>
        <v>　</v>
      </c>
      <c r="K35" s="119" t="str">
        <f>'総括表(地区)'!BF45</f>
        <v>　</v>
      </c>
    </row>
    <row r="36" spans="1:11" s="92" customFormat="1" ht="15" customHeight="1">
      <c r="A36" s="100" t="str">
        <f t="shared" si="3"/>
        <v>区全域</v>
      </c>
      <c r="B36" s="122">
        <f>'総括表(地区)'!AW46</f>
        <v>0.6508114632529316</v>
      </c>
      <c r="C36" s="122">
        <f>'総括表(地区)'!AX46</f>
        <v>0.65003650070151076</v>
      </c>
      <c r="D36" s="122">
        <f>'総括表(地区)'!AY46</f>
        <v>0.64859077918377261</v>
      </c>
      <c r="E36" s="122">
        <f>'総括表(地区)'!AZ46</f>
        <v>0.6479094350704615</v>
      </c>
      <c r="F36" s="122">
        <f>'総括表(地区)'!BA46</f>
        <v>0.64727241716486494</v>
      </c>
      <c r="G36" s="122">
        <f>'総括表(地区)'!BB46</f>
        <v>0.64670282647275601</v>
      </c>
      <c r="H36" s="122">
        <f>'総括表(地区)'!BC46</f>
        <v>0.64599482982322143</v>
      </c>
      <c r="I36" s="122" t="str">
        <f>'総括表(地区)'!BD46</f>
        <v>　</v>
      </c>
      <c r="J36" s="122" t="str">
        <f>'総括表(地区)'!BE46</f>
        <v>　</v>
      </c>
      <c r="K36" s="122" t="str">
        <f>'総括表(地区)'!BF46</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総括表!$A$21</f>
        <v>：老年人口(65歳-)_区全域</v>
      </c>
      <c r="K1" s="87" t="s">
        <v>267</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f>IF(総括表!C24="","",総括表!C24)</f>
        <v>164678</v>
      </c>
      <c r="G3" s="103">
        <f>IF(総括表!D24="","",総括表!D24)</f>
        <v>165624.99999999997</v>
      </c>
      <c r="H3" s="103">
        <f>IF(総括表!E24="","",総括表!E24)</f>
        <v>166110</v>
      </c>
      <c r="I3" s="103">
        <f>IF(総括表!F24="","",総括表!F24)</f>
        <v>166329</v>
      </c>
      <c r="J3" s="103">
        <f>IF(総括表!G24="","",総括表!G24)</f>
        <v>165660</v>
      </c>
      <c r="K3" s="103">
        <f>IF(総括表!H24="","",総括表!H24)</f>
        <v>164734.00000000003</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f>IF(総括表!I24="","",総括表!I24)</f>
        <v>164372.00000000003</v>
      </c>
      <c r="C6" s="106">
        <f>IF(総括表!J24="","",総括表!J24)</f>
        <v>162773.5282600158</v>
      </c>
      <c r="D6" s="106">
        <f>IF(総括表!K24="","",総括表!K24)</f>
        <v>161972.42927487585</v>
      </c>
      <c r="E6" s="106">
        <f>IF(総括表!L24="","",総括表!L24)</f>
        <v>161030.49044085955</v>
      </c>
      <c r="F6" s="106">
        <f>IF(総括表!M24="","",総括表!M24)</f>
        <v>160378.47253879748</v>
      </c>
      <c r="G6" s="106">
        <f>IF(総括表!N24="","",総括表!N24)</f>
        <v>160024.13640270539</v>
      </c>
      <c r="H6" s="106">
        <f>IF(総括表!O24="","",総括表!O24)</f>
        <v>160407.44508799602</v>
      </c>
      <c r="I6" s="106">
        <f>IF(総括表!P24="","",総括表!P24)</f>
        <v>161762.23986014223</v>
      </c>
      <c r="J6" s="106">
        <f>IF(総括表!Q24="","",総括表!Q24)</f>
        <v>160928.70917694276</v>
      </c>
      <c r="K6" s="106">
        <f>IF(総括表!R24="","",総括表!R24)</f>
        <v>162909.66017978857</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f>IF(総括表!S24="","",総括表!S24)</f>
        <v>164764.23858778251</v>
      </c>
      <c r="C9" s="106">
        <f>IF(総括表!T24="","",総括表!T24)</f>
        <v>166888.86519867583</v>
      </c>
      <c r="D9" s="106">
        <f>IF(総括表!U24="","",総括表!U24)</f>
        <v>169236.56462616299</v>
      </c>
      <c r="E9" s="106">
        <f>IF(総括表!V24="","",総括表!V24)</f>
        <v>171878.247726153</v>
      </c>
      <c r="F9" s="106">
        <f>IF(総括表!W24="","",総括表!W24)</f>
        <v>174517.72955250446</v>
      </c>
      <c r="G9" s="106">
        <f>IF(総括表!X24="","",総括表!X24)</f>
        <v>177182.61644393223</v>
      </c>
      <c r="H9" s="106">
        <f>IF(総括表!Y24="","",総括表!Y24)</f>
        <v>179389.74662446277</v>
      </c>
      <c r="I9" s="106">
        <f>IF(総括表!Z24="","",総括表!Z24)</f>
        <v>181235.9489737149</v>
      </c>
      <c r="J9" s="106">
        <f>IF(総括表!AA24="","",総括表!AA24)</f>
        <v>182848.83237831411</v>
      </c>
      <c r="K9" s="106">
        <f>IF(総括表!AB24="","",総括表!AB24)</f>
        <v>183923.74179216189</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f>IF(総括表!AC24="","",総括表!AC24)</f>
        <v>184981.71227345589</v>
      </c>
      <c r="C12" s="106">
        <f>IF(総括表!AD24="","",総括表!AD24)</f>
        <v>185687.97179268155</v>
      </c>
      <c r="D12" s="106">
        <f>IF(総括表!AE24="","",総括表!AE24)</f>
        <v>186220.39738113817</v>
      </c>
      <c r="E12" s="106">
        <f>IF(総括表!AF24="","",総括表!AF24)</f>
        <v>186800.02045683376</v>
      </c>
      <c r="F12" s="106">
        <f>IF(総括表!AG24="","",総括表!AG24)</f>
        <v>187264.26316297502</v>
      </c>
      <c r="G12" s="106">
        <f>IF(総括表!AH24="","",総括表!AH24)</f>
        <v>187563.37397884231</v>
      </c>
      <c r="H12" s="106">
        <f>IF(総括表!AI24="","",総括表!AI24)</f>
        <v>187948.62352804851</v>
      </c>
      <c r="I12" s="106">
        <f>IF(総括表!AJ24="","",総括表!AJ24)</f>
        <v>188062.29064940079</v>
      </c>
      <c r="J12" s="106">
        <f>IF(総括表!AK24="","",総括表!AK24)</f>
        <v>187692.22887615001</v>
      </c>
      <c r="K12" s="106">
        <f>IF(総括表!AL24="","",総括表!AL24)</f>
        <v>187086.71501039015</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f>IF(総括表!AM24="","",総括表!AM24)</f>
        <v>186388.32372970364</v>
      </c>
      <c r="C15" s="106">
        <f>IF(総括表!AN24="","",総括表!AN24)</f>
        <v>185339.38621556392</v>
      </c>
      <c r="D15" s="106">
        <f>IF(総括表!AO24="","",総括表!AO24)</f>
        <v>184192.20907027565</v>
      </c>
      <c r="E15" s="106">
        <f>IF(総括表!AP24="","",総括表!AP24)</f>
        <v>183381.68625665334</v>
      </c>
      <c r="F15" s="106">
        <f>IF(総括表!AQ24="","",総括表!AQ24)</f>
        <v>182406.92719305123</v>
      </c>
      <c r="G15" s="106">
        <f>IF(総括表!AR24="","",総括表!AR24)</f>
        <v>181634.29699988809</v>
      </c>
      <c r="H15" s="106">
        <f>IF(総括表!AS24="","",総括表!AS24)</f>
        <v>181418.41654227552</v>
      </c>
      <c r="I15" s="106">
        <f>IF(総括表!AT24="","",総括表!AT24)</f>
        <v>181029.39019308056</v>
      </c>
      <c r="J15" s="106">
        <f>IF(総括表!AU24="","",総括表!AU24)</f>
        <v>181409.82681737223</v>
      </c>
      <c r="K15" s="106">
        <f>IF(総括表!AV24="","",総括表!AV24)</f>
        <v>181882.98766819536</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f>IF(総括表!AW24="","",総括表!AW24)</f>
        <v>182201.49085960301</v>
      </c>
      <c r="C18" s="106">
        <f>IF(総括表!AX24="","",総括表!AX24)</f>
        <v>182469.70271928652</v>
      </c>
      <c r="D18" s="106">
        <f>IF(総括表!AY24="","",総括表!AY24)</f>
        <v>183215.62528638355</v>
      </c>
      <c r="E18" s="106">
        <f>IF(総括表!AZ24="","",総括表!AZ24)</f>
        <v>183406.54174833882</v>
      </c>
      <c r="F18" s="106">
        <f>IF(総括表!BA24="","",総括表!BA24)</f>
        <v>183563.93323185091</v>
      </c>
      <c r="G18" s="106">
        <f>IF(総括表!BB24="","",総括表!BB24)</f>
        <v>183673.03995884056</v>
      </c>
      <c r="H18" s="106">
        <f>IF(総括表!BC24="","",総括表!BC24)</f>
        <v>183875.3426995693</v>
      </c>
      <c r="I18" s="106" t="str">
        <f>IF(総括表!BD24="","",総括表!BD24)</f>
        <v>　</v>
      </c>
      <c r="J18" s="106" t="str">
        <f>IF(総括表!BE24="","",総括表!BE24)</f>
        <v>　</v>
      </c>
      <c r="K18" s="106" t="str">
        <f>IF(総括表!BF24="","",総括表!BF24)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61" width="9" style="60"/>
    <col min="62" max="16384" width="9" style="86"/>
  </cols>
  <sheetData>
    <row r="1" spans="1:61" ht="20.100000000000001" customHeight="1">
      <c r="A1" s="85" t="str">
        <f>'総括表(地区)'!$A$21</f>
        <v>：老年人口(65歳-)_地区別(基本推計)</v>
      </c>
      <c r="K1" s="87" t="s">
        <v>267</v>
      </c>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row>
    <row r="2" spans="1:6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61" s="89" customFormat="1" ht="15" customHeight="1">
      <c r="A3" s="88"/>
      <c r="D3" s="148" t="str">
        <f>"大森地区"</f>
        <v>大森地区</v>
      </c>
      <c r="E3" s="149"/>
      <c r="F3" s="95">
        <f>'総括表(地区)'!C21</f>
        <v>54687.957415332428</v>
      </c>
      <c r="G3" s="95">
        <f>'総括表(地区)'!D21</f>
        <v>54948.889609123798</v>
      </c>
      <c r="H3" s="95">
        <f>'総括表(地区)'!E21</f>
        <v>55007.999204230131</v>
      </c>
      <c r="I3" s="95">
        <f>'総括表(地区)'!F21</f>
        <v>54940.535184362991</v>
      </c>
      <c r="J3" s="95">
        <f>'総括表(地区)'!G21</f>
        <v>54635.589321071187</v>
      </c>
      <c r="K3" s="95">
        <f>'総括表(地区)'!H21</f>
        <v>54314.967567762738</v>
      </c>
    </row>
    <row r="4" spans="1:61" s="89" customFormat="1" ht="15" customHeight="1">
      <c r="A4" s="88"/>
      <c r="D4" s="150" t="str">
        <f>"調布地区"</f>
        <v>調布地区</v>
      </c>
      <c r="E4" s="151"/>
      <c r="F4" s="97">
        <f>'総括表(地区)'!C22</f>
        <v>41043.380839194579</v>
      </c>
      <c r="G4" s="97">
        <f>'総括表(地区)'!D22</f>
        <v>41279.088923627343</v>
      </c>
      <c r="H4" s="97">
        <f>'総括表(地区)'!E22</f>
        <v>41549.54575312254</v>
      </c>
      <c r="I4" s="97">
        <f>'総括表(地区)'!F22</f>
        <v>41834.745885094497</v>
      </c>
      <c r="J4" s="97">
        <f>'総括表(地区)'!G22</f>
        <v>41772.793819977262</v>
      </c>
      <c r="K4" s="97">
        <f>'総括表(地区)'!H22</f>
        <v>41868.603101418434</v>
      </c>
    </row>
    <row r="5" spans="1:61" s="89" customFormat="1" ht="15" customHeight="1">
      <c r="A5" s="88"/>
      <c r="D5" s="152" t="str">
        <f>"蒲田地区"</f>
        <v>蒲田地区</v>
      </c>
      <c r="E5" s="153"/>
      <c r="F5" s="99">
        <f>'総括表(地区)'!C23</f>
        <v>68946.661745473</v>
      </c>
      <c r="G5" s="99">
        <f>'総括表(地区)'!D23</f>
        <v>69397.021467248822</v>
      </c>
      <c r="H5" s="99">
        <f>'総括表(地区)'!E23</f>
        <v>69552.455042647343</v>
      </c>
      <c r="I5" s="99">
        <f>'総括表(地区)'!F23</f>
        <v>69553.718930542498</v>
      </c>
      <c r="J5" s="99">
        <f>'総括表(地区)'!G23</f>
        <v>69251.616858951544</v>
      </c>
      <c r="K5" s="99">
        <f>'総括表(地区)'!H23</f>
        <v>68550.429330818864</v>
      </c>
    </row>
    <row r="6" spans="1:61" s="92" customFormat="1" ht="15" customHeight="1">
      <c r="A6" s="91"/>
      <c r="D6" s="154" t="str">
        <f>"区全域"</f>
        <v>区全域</v>
      </c>
      <c r="E6" s="155"/>
      <c r="F6" s="101">
        <f>'総括表(地区)'!C24</f>
        <v>164678</v>
      </c>
      <c r="G6" s="101">
        <f>'総括表(地区)'!D24</f>
        <v>165624.99999999997</v>
      </c>
      <c r="H6" s="101">
        <f>'総括表(地区)'!E24</f>
        <v>166110</v>
      </c>
      <c r="I6" s="101">
        <f>'総括表(地区)'!F24</f>
        <v>166329</v>
      </c>
      <c r="J6" s="101">
        <f>'総括表(地区)'!G24</f>
        <v>165660</v>
      </c>
      <c r="K6" s="101">
        <f>'総括表(地区)'!H24</f>
        <v>164734.00000000003</v>
      </c>
    </row>
    <row r="7" spans="1:61" s="92" customFormat="1" ht="6.95" customHeight="1">
      <c r="A7" s="91"/>
      <c r="E7" s="91"/>
    </row>
    <row r="8" spans="1:6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61" s="92" customFormat="1" ht="15" customHeight="1">
      <c r="A9" s="94" t="str">
        <f>"大森地区"</f>
        <v>大森地区</v>
      </c>
      <c r="B9" s="95">
        <f>'総括表(地区)'!I21</f>
        <v>54099.032234202889</v>
      </c>
      <c r="C9" s="95">
        <f>'総括表(地区)'!J21</f>
        <v>53397.641603387703</v>
      </c>
      <c r="D9" s="95">
        <f>'総括表(地区)'!K21</f>
        <v>53081.017477949063</v>
      </c>
      <c r="E9" s="95">
        <f>'総括表(地区)'!L21</f>
        <v>52623.10875621481</v>
      </c>
      <c r="F9" s="95">
        <f>'総括表(地区)'!M21</f>
        <v>52249.970218185961</v>
      </c>
      <c r="G9" s="95">
        <f>'総括表(地区)'!N21</f>
        <v>51943.851652314937</v>
      </c>
      <c r="H9" s="95">
        <f>'総括表(地区)'!O21</f>
        <v>51912.070718521369</v>
      </c>
      <c r="I9" s="95">
        <f>'総括表(地区)'!P21</f>
        <v>52239.218637086327</v>
      </c>
      <c r="J9" s="95">
        <f>'総括表(地区)'!Q21</f>
        <v>51820.666076147361</v>
      </c>
      <c r="K9" s="95">
        <f>'総括表(地区)'!R21</f>
        <v>52385.469113741216</v>
      </c>
    </row>
    <row r="10" spans="1:61" s="92" customFormat="1" ht="15" customHeight="1">
      <c r="A10" s="96" t="str">
        <f>"調布地区"</f>
        <v>調布地区</v>
      </c>
      <c r="B10" s="97">
        <f>'総括表(地区)'!I22</f>
        <v>41974.420957862683</v>
      </c>
      <c r="C10" s="97">
        <f>'総括表(地区)'!J22</f>
        <v>41958.670780605433</v>
      </c>
      <c r="D10" s="97">
        <f>'総括表(地区)'!K22</f>
        <v>42073.131468102285</v>
      </c>
      <c r="E10" s="97">
        <f>'総括表(地区)'!L22</f>
        <v>42224.661620161751</v>
      </c>
      <c r="F10" s="97">
        <f>'総括表(地区)'!M22</f>
        <v>42412.627006416224</v>
      </c>
      <c r="G10" s="97">
        <f>'総括表(地区)'!N22</f>
        <v>42804.11236061051</v>
      </c>
      <c r="H10" s="97">
        <f>'総括表(地区)'!O22</f>
        <v>43307.683961890842</v>
      </c>
      <c r="I10" s="97">
        <f>'総括表(地区)'!P22</f>
        <v>44025.250034952776</v>
      </c>
      <c r="J10" s="97">
        <f>'総括表(地区)'!Q22</f>
        <v>44148.005727458418</v>
      </c>
      <c r="K10" s="97">
        <f>'総括表(地区)'!R22</f>
        <v>45001.372325534816</v>
      </c>
    </row>
    <row r="11" spans="1:61" s="92" customFormat="1" ht="15" customHeight="1">
      <c r="A11" s="98" t="str">
        <f>"蒲田地区"</f>
        <v>蒲田地区</v>
      </c>
      <c r="B11" s="99">
        <f>'総括表(地区)'!I23</f>
        <v>68298.546807934457</v>
      </c>
      <c r="C11" s="99">
        <f>'総括表(地区)'!J23</f>
        <v>67417.215876022659</v>
      </c>
      <c r="D11" s="99">
        <f>'総括表(地区)'!K23</f>
        <v>66818.280328824505</v>
      </c>
      <c r="E11" s="99">
        <f>'総括表(地区)'!L23</f>
        <v>66182.720064482986</v>
      </c>
      <c r="F11" s="99">
        <f>'総括表(地区)'!M23</f>
        <v>65715.875314195291</v>
      </c>
      <c r="G11" s="99">
        <f>'総括表(地区)'!N23</f>
        <v>65276.172389779946</v>
      </c>
      <c r="H11" s="99">
        <f>'総括表(地区)'!O23</f>
        <v>65187.690407583796</v>
      </c>
      <c r="I11" s="99">
        <f>'総括表(地区)'!P23</f>
        <v>65497.771188103143</v>
      </c>
      <c r="J11" s="99">
        <f>'総括表(地区)'!Q23</f>
        <v>64960.037373336985</v>
      </c>
      <c r="K11" s="99">
        <f>'総括表(地区)'!R23</f>
        <v>65522.818740512543</v>
      </c>
    </row>
    <row r="12" spans="1:61" s="92" customFormat="1" ht="15" customHeight="1">
      <c r="A12" s="100" t="str">
        <f>"区全域"</f>
        <v>区全域</v>
      </c>
      <c r="B12" s="101">
        <f>'総括表(地区)'!I24</f>
        <v>164372.00000000003</v>
      </c>
      <c r="C12" s="101">
        <f>'総括表(地区)'!J24</f>
        <v>162773.5282600158</v>
      </c>
      <c r="D12" s="101">
        <f>'総括表(地区)'!K24</f>
        <v>161972.42927487585</v>
      </c>
      <c r="E12" s="101">
        <f>'総括表(地区)'!L24</f>
        <v>161030.49044085955</v>
      </c>
      <c r="F12" s="101">
        <f>'総括表(地区)'!M24</f>
        <v>160378.47253879748</v>
      </c>
      <c r="G12" s="101">
        <f>'総括表(地区)'!N24</f>
        <v>160024.13640270539</v>
      </c>
      <c r="H12" s="101">
        <f>'総括表(地区)'!O24</f>
        <v>160407.44508799602</v>
      </c>
      <c r="I12" s="101">
        <f>'総括表(地区)'!P24</f>
        <v>161762.23986014223</v>
      </c>
      <c r="J12" s="101">
        <f>'総括表(地区)'!Q24</f>
        <v>160928.70917694276</v>
      </c>
      <c r="K12" s="101">
        <f>'総括表(地区)'!R24</f>
        <v>162909.66017978857</v>
      </c>
    </row>
    <row r="13" spans="1:61" s="92" customFormat="1" ht="6.95" customHeight="1">
      <c r="A13" s="91"/>
      <c r="E13" s="91"/>
    </row>
    <row r="14" spans="1:6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61" s="92" customFormat="1" ht="15" customHeight="1">
      <c r="A15" s="94" t="str">
        <f t="shared" ref="A15:A18" si="0">A9</f>
        <v>大森地区</v>
      </c>
      <c r="B15" s="95">
        <f>'総括表(地区)'!S21</f>
        <v>52870.265900323706</v>
      </c>
      <c r="C15" s="95">
        <f>'総括表(地区)'!T21</f>
        <v>53401.113253799049</v>
      </c>
      <c r="D15" s="95">
        <f>'総括表(地区)'!U21</f>
        <v>54042.443806208328</v>
      </c>
      <c r="E15" s="95">
        <f>'総括表(地区)'!V21</f>
        <v>54831.745286774349</v>
      </c>
      <c r="F15" s="95">
        <f>'総括表(地区)'!W21</f>
        <v>55589.379104845357</v>
      </c>
      <c r="G15" s="95">
        <f>'総括表(地区)'!X21</f>
        <v>56365.199596556144</v>
      </c>
      <c r="H15" s="95">
        <f>'総括表(地区)'!Y21</f>
        <v>57115.835878065416</v>
      </c>
      <c r="I15" s="95">
        <f>'総括表(地区)'!Z21</f>
        <v>57753.205270955674</v>
      </c>
      <c r="J15" s="95">
        <f>'総括表(地区)'!AA21</f>
        <v>58358.758522018827</v>
      </c>
      <c r="K15" s="95">
        <f>'総括表(地区)'!AB21</f>
        <v>58699.591868618438</v>
      </c>
    </row>
    <row r="16" spans="1:61" s="92" customFormat="1" ht="15" customHeight="1">
      <c r="A16" s="96" t="str">
        <f t="shared" si="0"/>
        <v>調布地区</v>
      </c>
      <c r="B16" s="97">
        <f>'総括表(地区)'!S22</f>
        <v>45769.774531519979</v>
      </c>
      <c r="C16" s="97">
        <f>'総括表(地区)'!T22</f>
        <v>46636.471793701923</v>
      </c>
      <c r="D16" s="97">
        <f>'総括表(地区)'!U22</f>
        <v>47487.933692432285</v>
      </c>
      <c r="E16" s="97">
        <f>'総括表(地区)'!V22</f>
        <v>48269.204218250357</v>
      </c>
      <c r="F16" s="97">
        <f>'総括表(地区)'!W22</f>
        <v>49103.387247786697</v>
      </c>
      <c r="G16" s="97">
        <f>'総括表(地区)'!X22</f>
        <v>49994.604732386098</v>
      </c>
      <c r="H16" s="97">
        <f>'総括表(地区)'!Y22</f>
        <v>50784.256196854985</v>
      </c>
      <c r="I16" s="97">
        <f>'総括表(地区)'!Z22</f>
        <v>51426.863743373993</v>
      </c>
      <c r="J16" s="97">
        <f>'総括表(地区)'!AA22</f>
        <v>51927.412320765739</v>
      </c>
      <c r="K16" s="97">
        <f>'総括表(地区)'!AB22</f>
        <v>52381.050107694136</v>
      </c>
    </row>
    <row r="17" spans="1:11" s="92" customFormat="1" ht="15" customHeight="1">
      <c r="A17" s="98" t="str">
        <f t="shared" si="0"/>
        <v>蒲田地区</v>
      </c>
      <c r="B17" s="99">
        <f>'総括表(地区)'!S23</f>
        <v>66124.198155938837</v>
      </c>
      <c r="C17" s="99">
        <f>'総括表(地区)'!T23</f>
        <v>66851.280151174855</v>
      </c>
      <c r="D17" s="99">
        <f>'総括表(地区)'!U23</f>
        <v>67706.187127522382</v>
      </c>
      <c r="E17" s="99">
        <f>'総括表(地区)'!V23</f>
        <v>68777.298221128309</v>
      </c>
      <c r="F17" s="99">
        <f>'総括表(地区)'!W23</f>
        <v>69824.963199872407</v>
      </c>
      <c r="G17" s="99">
        <f>'総括表(地区)'!X23</f>
        <v>70822.812114989996</v>
      </c>
      <c r="H17" s="99">
        <f>'総括表(地区)'!Y23</f>
        <v>71489.654549542363</v>
      </c>
      <c r="I17" s="99">
        <f>'総括表(地区)'!Z23</f>
        <v>72055.879959385231</v>
      </c>
      <c r="J17" s="99">
        <f>'総括表(地区)'!AA23</f>
        <v>72562.661535529551</v>
      </c>
      <c r="K17" s="99">
        <f>'総括表(地区)'!AB23</f>
        <v>72843.099815849317</v>
      </c>
    </row>
    <row r="18" spans="1:11" s="92" customFormat="1" ht="15" customHeight="1">
      <c r="A18" s="100" t="str">
        <f t="shared" si="0"/>
        <v>区全域</v>
      </c>
      <c r="B18" s="101">
        <f>'総括表(地区)'!S24</f>
        <v>164764.23858778251</v>
      </c>
      <c r="C18" s="101">
        <f>'総括表(地区)'!T24</f>
        <v>166888.86519867583</v>
      </c>
      <c r="D18" s="101">
        <f>'総括表(地区)'!U24</f>
        <v>169236.56462616299</v>
      </c>
      <c r="E18" s="101">
        <f>'総括表(地区)'!V24</f>
        <v>171878.247726153</v>
      </c>
      <c r="F18" s="101">
        <f>'総括表(地区)'!W24</f>
        <v>174517.72955250446</v>
      </c>
      <c r="G18" s="101">
        <f>'総括表(地区)'!X24</f>
        <v>177182.61644393223</v>
      </c>
      <c r="H18" s="101">
        <f>'総括表(地区)'!Y24</f>
        <v>179389.74662446277</v>
      </c>
      <c r="I18" s="101">
        <f>'総括表(地区)'!Z24</f>
        <v>181235.9489737149</v>
      </c>
      <c r="J18" s="101">
        <f>'総括表(地区)'!AA24</f>
        <v>182848.83237831411</v>
      </c>
      <c r="K18" s="101">
        <f>'総括表(地区)'!AB24</f>
        <v>183923.74179216189</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95">
        <f>'総括表(地区)'!AC21</f>
        <v>59155.883279338646</v>
      </c>
      <c r="C21" s="95">
        <f>'総括表(地区)'!AD21</f>
        <v>59441.612141347599</v>
      </c>
      <c r="D21" s="95">
        <f>'総括表(地区)'!AE21</f>
        <v>59705.997578819362</v>
      </c>
      <c r="E21" s="95">
        <f>'総括表(地区)'!AF21</f>
        <v>59994.502315828991</v>
      </c>
      <c r="F21" s="95">
        <f>'総括表(地区)'!AG21</f>
        <v>60225.195321075378</v>
      </c>
      <c r="G21" s="95">
        <f>'総括表(地区)'!AH21</f>
        <v>60396.469203074645</v>
      </c>
      <c r="H21" s="95">
        <f>'総括表(地区)'!AI21</f>
        <v>60661.137407631562</v>
      </c>
      <c r="I21" s="95">
        <f>'総括表(地区)'!AJ21</f>
        <v>60813.516778593781</v>
      </c>
      <c r="J21" s="95">
        <f>'総括表(地区)'!AK21</f>
        <v>60800.715040173644</v>
      </c>
      <c r="K21" s="95">
        <f>'総括表(地区)'!AL21</f>
        <v>60773.092122169226</v>
      </c>
    </row>
    <row r="22" spans="1:11" s="92" customFormat="1" ht="15" customHeight="1">
      <c r="A22" s="96" t="str">
        <f t="shared" si="1"/>
        <v>調布地区</v>
      </c>
      <c r="B22" s="97">
        <f>'総括表(地区)'!AC22</f>
        <v>52780.549433779401</v>
      </c>
      <c r="C22" s="97">
        <f>'総括表(地区)'!AD22</f>
        <v>53020.305842074027</v>
      </c>
      <c r="D22" s="97">
        <f>'総括表(地区)'!AE22</f>
        <v>53263.925755753837</v>
      </c>
      <c r="E22" s="97">
        <f>'総括表(地区)'!AF22</f>
        <v>53436.338665353178</v>
      </c>
      <c r="F22" s="97">
        <f>'総括表(地区)'!AG22</f>
        <v>53545.724079106134</v>
      </c>
      <c r="G22" s="97">
        <f>'総括表(地区)'!AH22</f>
        <v>53637.775058175634</v>
      </c>
      <c r="H22" s="97">
        <f>'総括表(地区)'!AI22</f>
        <v>53609.042835801331</v>
      </c>
      <c r="I22" s="97">
        <f>'総括表(地区)'!AJ22</f>
        <v>53594.551469833568</v>
      </c>
      <c r="J22" s="97">
        <f>'総括表(地区)'!AK22</f>
        <v>53265.390605656219</v>
      </c>
      <c r="K22" s="97">
        <f>'総括表(地区)'!AL22</f>
        <v>52885.858064258362</v>
      </c>
    </row>
    <row r="23" spans="1:11" s="92" customFormat="1" ht="15" customHeight="1">
      <c r="A23" s="98" t="str">
        <f t="shared" si="1"/>
        <v>蒲田地区</v>
      </c>
      <c r="B23" s="99">
        <f>'総括表(地区)'!AC23</f>
        <v>73045.279560337847</v>
      </c>
      <c r="C23" s="99">
        <f>'総括表(地区)'!AD23</f>
        <v>73226.053809259902</v>
      </c>
      <c r="D23" s="99">
        <f>'総括表(地区)'!AE23</f>
        <v>73250.474046564967</v>
      </c>
      <c r="E23" s="99">
        <f>'総括表(地区)'!AF23</f>
        <v>73369.179475651588</v>
      </c>
      <c r="F23" s="99">
        <f>'総括表(地区)'!AG23</f>
        <v>73493.343762793491</v>
      </c>
      <c r="G23" s="99">
        <f>'総括表(地区)'!AH23</f>
        <v>73529.129717592019</v>
      </c>
      <c r="H23" s="99">
        <f>'総括表(地区)'!AI23</f>
        <v>73678.443284615598</v>
      </c>
      <c r="I23" s="99">
        <f>'総括表(地区)'!AJ23</f>
        <v>73654.222400973449</v>
      </c>
      <c r="J23" s="99">
        <f>'総括表(地区)'!AK23</f>
        <v>73626.123230320154</v>
      </c>
      <c r="K23" s="99">
        <f>'総括表(地区)'!AL23</f>
        <v>73427.764823962556</v>
      </c>
    </row>
    <row r="24" spans="1:11" s="92" customFormat="1" ht="15" customHeight="1">
      <c r="A24" s="100" t="str">
        <f t="shared" si="1"/>
        <v>区全域</v>
      </c>
      <c r="B24" s="101">
        <f>'総括表(地区)'!AC24</f>
        <v>184981.71227345589</v>
      </c>
      <c r="C24" s="101">
        <f>'総括表(地区)'!AD24</f>
        <v>185687.97179268155</v>
      </c>
      <c r="D24" s="101">
        <f>'総括表(地区)'!AE24</f>
        <v>186220.39738113817</v>
      </c>
      <c r="E24" s="101">
        <f>'総括表(地区)'!AF24</f>
        <v>186800.02045683376</v>
      </c>
      <c r="F24" s="101">
        <f>'総括表(地区)'!AG24</f>
        <v>187264.26316297502</v>
      </c>
      <c r="G24" s="101">
        <f>'総括表(地区)'!AH24</f>
        <v>187563.37397884231</v>
      </c>
      <c r="H24" s="101">
        <f>'総括表(地区)'!AI24</f>
        <v>187948.62352804851</v>
      </c>
      <c r="I24" s="101">
        <f>'総括表(地区)'!AJ24</f>
        <v>188062.29064940079</v>
      </c>
      <c r="J24" s="101">
        <f>'総括表(地区)'!AK24</f>
        <v>187692.22887615001</v>
      </c>
      <c r="K24" s="101">
        <f>'総括表(地区)'!AL24</f>
        <v>187086.71501039015</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95">
        <f>'総括表(地区)'!AM21</f>
        <v>60686.662033821289</v>
      </c>
      <c r="C27" s="95">
        <f>'総括表(地区)'!AN21</f>
        <v>60445.986627493963</v>
      </c>
      <c r="D27" s="95">
        <f>'総括表(地区)'!AO21</f>
        <v>60247.538418459575</v>
      </c>
      <c r="E27" s="95">
        <f>'総括表(地区)'!AP21</f>
        <v>60043.549916811156</v>
      </c>
      <c r="F27" s="95">
        <f>'総括表(地区)'!AQ21</f>
        <v>59810.155801646557</v>
      </c>
      <c r="G27" s="95">
        <f>'総括表(地区)'!AR21</f>
        <v>59708.804539059587</v>
      </c>
      <c r="H27" s="95">
        <f>'総括表(地区)'!AS21</f>
        <v>59694.751828237611</v>
      </c>
      <c r="I27" s="95">
        <f>'総括表(地区)'!AT21</f>
        <v>59694.572893330529</v>
      </c>
      <c r="J27" s="95">
        <f>'総括表(地区)'!AU21</f>
        <v>59852.020113819432</v>
      </c>
      <c r="K27" s="95">
        <f>'総括表(地区)'!AV21</f>
        <v>60081.045020874066</v>
      </c>
    </row>
    <row r="28" spans="1:11" s="92" customFormat="1" ht="15" customHeight="1">
      <c r="A28" s="96" t="str">
        <f t="shared" si="2"/>
        <v>調布地区</v>
      </c>
      <c r="B28" s="97">
        <f>'総括表(地区)'!AM22</f>
        <v>52486.76973838784</v>
      </c>
      <c r="C28" s="97">
        <f>'総括表(地区)'!AN22</f>
        <v>51969.453793506174</v>
      </c>
      <c r="D28" s="97">
        <f>'総括表(地区)'!AO22</f>
        <v>51394.418644472244</v>
      </c>
      <c r="E28" s="97">
        <f>'総括表(地区)'!AP22</f>
        <v>50960.272345065314</v>
      </c>
      <c r="F28" s="97">
        <f>'総括表(地区)'!AQ22</f>
        <v>50437.049848189163</v>
      </c>
      <c r="G28" s="97">
        <f>'総括表(地区)'!AR22</f>
        <v>49919.464280088425</v>
      </c>
      <c r="H28" s="97">
        <f>'総括表(地区)'!AS22</f>
        <v>49551.906996286751</v>
      </c>
      <c r="I28" s="97">
        <f>'総括表(地区)'!AT22</f>
        <v>48995.962804036681</v>
      </c>
      <c r="J28" s="97">
        <f>'総括表(地区)'!AU22</f>
        <v>48721.859193047472</v>
      </c>
      <c r="K28" s="97">
        <f>'総括表(地区)'!AV22</f>
        <v>48429.770156128769</v>
      </c>
    </row>
    <row r="29" spans="1:11" s="92" customFormat="1" ht="15" customHeight="1">
      <c r="A29" s="98" t="str">
        <f t="shared" si="2"/>
        <v>蒲田地区</v>
      </c>
      <c r="B29" s="99">
        <f>'総括表(地区)'!AM23</f>
        <v>73214.891957494518</v>
      </c>
      <c r="C29" s="99">
        <f>'総括表(地区)'!AN23</f>
        <v>72923.945794563784</v>
      </c>
      <c r="D29" s="99">
        <f>'総括表(地区)'!AO23</f>
        <v>72550.25200734385</v>
      </c>
      <c r="E29" s="99">
        <f>'総括表(地区)'!AP23</f>
        <v>72377.863994776882</v>
      </c>
      <c r="F29" s="99">
        <f>'総括表(地区)'!AQ23</f>
        <v>72159.721543215506</v>
      </c>
      <c r="G29" s="99">
        <f>'総括表(地区)'!AR23</f>
        <v>72006.028180740061</v>
      </c>
      <c r="H29" s="99">
        <f>'総括表(地区)'!AS23</f>
        <v>72171.757717751127</v>
      </c>
      <c r="I29" s="99">
        <f>'総括表(地区)'!AT23</f>
        <v>72338.854495713356</v>
      </c>
      <c r="J29" s="99">
        <f>'総括表(地区)'!AU23</f>
        <v>72835.947510505313</v>
      </c>
      <c r="K29" s="99">
        <f>'総括表(地区)'!AV23</f>
        <v>73372.172491192541</v>
      </c>
    </row>
    <row r="30" spans="1:11" s="92" customFormat="1" ht="15" customHeight="1">
      <c r="A30" s="100" t="str">
        <f t="shared" si="2"/>
        <v>区全域</v>
      </c>
      <c r="B30" s="101">
        <f>'総括表(地区)'!AM24</f>
        <v>186388.32372970364</v>
      </c>
      <c r="C30" s="101">
        <f>'総括表(地区)'!AN24</f>
        <v>185339.38621556392</v>
      </c>
      <c r="D30" s="101">
        <f>'総括表(地区)'!AO24</f>
        <v>184192.20907027565</v>
      </c>
      <c r="E30" s="101">
        <f>'総括表(地区)'!AP24</f>
        <v>183381.68625665334</v>
      </c>
      <c r="F30" s="101">
        <f>'総括表(地区)'!AQ24</f>
        <v>182406.92719305123</v>
      </c>
      <c r="G30" s="101">
        <f>'総括表(地区)'!AR24</f>
        <v>181634.29699988809</v>
      </c>
      <c r="H30" s="101">
        <f>'総括表(地区)'!AS24</f>
        <v>181418.41654227552</v>
      </c>
      <c r="I30" s="101">
        <f>'総括表(地区)'!AT24</f>
        <v>181029.39019308056</v>
      </c>
      <c r="J30" s="101">
        <f>'総括表(地区)'!AU24</f>
        <v>181409.82681737223</v>
      </c>
      <c r="K30" s="101">
        <f>'総括表(地区)'!AV24</f>
        <v>181882.98766819536</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95">
        <f>'総括表(地区)'!AW21</f>
        <v>60231.183733413898</v>
      </c>
      <c r="C33" s="95">
        <f>'総括表(地区)'!AX21</f>
        <v>60386.78287671275</v>
      </c>
      <c r="D33" s="95">
        <f>'総括表(地区)'!AY21</f>
        <v>60712.853008110236</v>
      </c>
      <c r="E33" s="95">
        <f>'総括表(地区)'!AZ21</f>
        <v>60892.205972532342</v>
      </c>
      <c r="F33" s="95">
        <f>'総括表(地区)'!BA21</f>
        <v>60981.662985820098</v>
      </c>
      <c r="G33" s="95">
        <f>'総括表(地区)'!BB21</f>
        <v>61001.362630569776</v>
      </c>
      <c r="H33" s="95">
        <f>'総括表(地区)'!BC21</f>
        <v>61060.655570542491</v>
      </c>
      <c r="I33" s="95" t="str">
        <f>'総括表(地区)'!BD21</f>
        <v>　</v>
      </c>
      <c r="J33" s="95" t="str">
        <f>'総括表(地区)'!BE21</f>
        <v>　</v>
      </c>
      <c r="K33" s="95" t="str">
        <f>'総括表(地区)'!BF21</f>
        <v>　</v>
      </c>
    </row>
    <row r="34" spans="1:11" s="92" customFormat="1" ht="15" customHeight="1">
      <c r="A34" s="96" t="str">
        <f t="shared" si="3"/>
        <v>調布地区</v>
      </c>
      <c r="B34" s="97">
        <f>'総括表(地区)'!AW22</f>
        <v>48223.334642002032</v>
      </c>
      <c r="C34" s="97">
        <f>'総括表(地区)'!AX22</f>
        <v>47961.772327472259</v>
      </c>
      <c r="D34" s="97">
        <f>'総括表(地区)'!AY22</f>
        <v>47864.987396083205</v>
      </c>
      <c r="E34" s="97">
        <f>'総括表(地区)'!AZ22</f>
        <v>47540.416269624773</v>
      </c>
      <c r="F34" s="97">
        <f>'総括表(地区)'!BA22</f>
        <v>47266.50787080919</v>
      </c>
      <c r="G34" s="97">
        <f>'総括表(地区)'!BB22</f>
        <v>47008.245476089854</v>
      </c>
      <c r="H34" s="97">
        <f>'総括表(地区)'!BC22</f>
        <v>46847.665958967016</v>
      </c>
      <c r="I34" s="97" t="str">
        <f>'総括表(地区)'!BD22</f>
        <v>　</v>
      </c>
      <c r="J34" s="97" t="str">
        <f>'総括表(地区)'!BE22</f>
        <v>　</v>
      </c>
      <c r="K34" s="97" t="str">
        <f>'総括表(地区)'!BF22</f>
        <v>　</v>
      </c>
    </row>
    <row r="35" spans="1:11" s="92" customFormat="1" ht="15" customHeight="1">
      <c r="A35" s="98" t="str">
        <f t="shared" si="3"/>
        <v>蒲田地区</v>
      </c>
      <c r="B35" s="99">
        <f>'総括表(地区)'!AW23</f>
        <v>73746.972484187077</v>
      </c>
      <c r="C35" s="99">
        <f>'総括表(地区)'!AX23</f>
        <v>74121.147515101533</v>
      </c>
      <c r="D35" s="99">
        <f>'総括表(地区)'!AY23</f>
        <v>74637.784882190128</v>
      </c>
      <c r="E35" s="99">
        <f>'総括表(地区)'!AZ23</f>
        <v>74973.919506181701</v>
      </c>
      <c r="F35" s="99">
        <f>'総括表(地区)'!BA23</f>
        <v>75315.762375221602</v>
      </c>
      <c r="G35" s="99">
        <f>'総括表(地区)'!BB23</f>
        <v>75663.431852180933</v>
      </c>
      <c r="H35" s="99">
        <f>'総括表(地区)'!BC23</f>
        <v>75967.021170059772</v>
      </c>
      <c r="I35" s="99" t="str">
        <f>'総括表(地区)'!BD23</f>
        <v>　</v>
      </c>
      <c r="J35" s="99" t="str">
        <f>'総括表(地区)'!BE23</f>
        <v>　</v>
      </c>
      <c r="K35" s="99" t="str">
        <f>'総括表(地区)'!BF23</f>
        <v>　</v>
      </c>
    </row>
    <row r="36" spans="1:11" s="92" customFormat="1" ht="15" customHeight="1">
      <c r="A36" s="100" t="str">
        <f t="shared" si="3"/>
        <v>区全域</v>
      </c>
      <c r="B36" s="101">
        <f>'総括表(地区)'!AW24</f>
        <v>182201.49085960301</v>
      </c>
      <c r="C36" s="101">
        <f>'総括表(地区)'!AX24</f>
        <v>182469.70271928652</v>
      </c>
      <c r="D36" s="101">
        <f>'総括表(地区)'!AY24</f>
        <v>183215.62528638355</v>
      </c>
      <c r="E36" s="101">
        <f>'総括表(地区)'!AZ24</f>
        <v>183406.54174833882</v>
      </c>
      <c r="F36" s="101">
        <f>'総括表(地区)'!BA24</f>
        <v>183563.93323185091</v>
      </c>
      <c r="G36" s="101">
        <f>'総括表(地区)'!BB24</f>
        <v>183673.03995884056</v>
      </c>
      <c r="H36" s="101">
        <f>'総括表(地区)'!BC24</f>
        <v>183875.3426995693</v>
      </c>
      <c r="I36" s="101" t="str">
        <f>'総括表(地区)'!BD24</f>
        <v>　</v>
      </c>
      <c r="J36" s="101" t="str">
        <f>'総括表(地区)'!BE24</f>
        <v>　</v>
      </c>
      <c r="K36" s="101" t="str">
        <f>'総括表(地区)'!BF24</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A18" sqref="A18:XFD20"/>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総括表!$A$50</f>
        <v>：高齢化率_区全域</v>
      </c>
      <c r="K1" s="87"/>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17">
        <f>IF(総括表!C53="","",総括表!C53)</f>
        <v>0.22766302476978353</v>
      </c>
      <c r="G3" s="117">
        <f>IF(総括表!D53="","",総括表!D53)</f>
        <v>0.22702848667779699</v>
      </c>
      <c r="H3" s="117">
        <f>IF(総括表!E53="","",総括表!E53)</f>
        <v>0.22615600148673976</v>
      </c>
      <c r="I3" s="117">
        <f>IF(総括表!F53="","",総括表!F53)</f>
        <v>0.22670757504715996</v>
      </c>
      <c r="J3" s="117">
        <f>IF(総括表!G53="","",総括表!G53)</f>
        <v>0.22733541648655206</v>
      </c>
      <c r="K3" s="117">
        <f>IF(総括表!H53="","",総括表!H53)</f>
        <v>0.22615094210110859</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18">
        <f>IF(総括表!I53="","",総括表!I53)</f>
        <v>0.22405177513583074</v>
      </c>
      <c r="C6" s="118">
        <f>IF(総括表!J53="","",総括表!J53)</f>
        <v>0.22186310172121151</v>
      </c>
      <c r="D6" s="118">
        <f>IF(総括表!K53="","",総括表!K53)</f>
        <v>0.22067127497789826</v>
      </c>
      <c r="E6" s="118">
        <f>IF(総括表!L53="","",総括表!L53)</f>
        <v>0.21933077352571792</v>
      </c>
      <c r="F6" s="118">
        <f>IF(総括表!M53="","",総括表!M53)</f>
        <v>0.21843227597366227</v>
      </c>
      <c r="G6" s="118">
        <f>IF(総括表!N53="","",総括表!N53)</f>
        <v>0.21798828939299536</v>
      </c>
      <c r="H6" s="118">
        <f>IF(総括表!O53="","",総括表!O53)</f>
        <v>0.2185638470954249</v>
      </c>
      <c r="I6" s="118">
        <f>IF(総括表!P53="","",総括表!P53)</f>
        <v>0.22036934996441082</v>
      </c>
      <c r="J6" s="118">
        <f>IF(総括表!Q53="","",総括表!Q53)</f>
        <v>0.21920321612003271</v>
      </c>
      <c r="K6" s="118">
        <f>IF(総括表!R53="","",総括表!R53)</f>
        <v>0.22187681613817287</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18">
        <f>IF(総括表!S53="","",総括表!S53)</f>
        <v>0.22439793989265183</v>
      </c>
      <c r="C9" s="118">
        <f>IF(総括表!T53="","",総括表!T53)</f>
        <v>0.22728314195997934</v>
      </c>
      <c r="D9" s="118">
        <f>IF(総括表!U53="","",総括表!U53)</f>
        <v>0.23038172643532512</v>
      </c>
      <c r="E9" s="118">
        <f>IF(総括表!V53="","",総括表!V53)</f>
        <v>0.23388801624741515</v>
      </c>
      <c r="F9" s="118">
        <f>IF(総括表!W53="","",総括表!W53)</f>
        <v>0.23739993447018215</v>
      </c>
      <c r="G9" s="118">
        <f>IF(総括表!X53="","",総括表!X53)</f>
        <v>0.24096475998922665</v>
      </c>
      <c r="H9" s="118">
        <f>IF(総括表!Y53="","",総括表!Y53)</f>
        <v>0.24393728194256586</v>
      </c>
      <c r="I9" s="118">
        <f>IF(総括表!Z53="","",総括表!Z53)</f>
        <v>0.24634748476919077</v>
      </c>
      <c r="J9" s="118">
        <f>IF(総括表!AA53="","",総括表!AA53)</f>
        <v>0.24849837243576564</v>
      </c>
      <c r="K9" s="118">
        <f>IF(総括表!AB53="","",総括表!AB53)</f>
        <v>0.25004963192900609</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18">
        <f>IF(総括表!AC53="","",総括表!AC53)</f>
        <v>0.25162922737305038</v>
      </c>
      <c r="C12" s="118">
        <f>IF(総括表!AD53="","",総括表!AD53)</f>
        <v>0.25281467565649307</v>
      </c>
      <c r="D12" s="118">
        <f>IF(総括表!AE53="","",総括表!AE53)</f>
        <v>0.25374375039592312</v>
      </c>
      <c r="E12" s="118">
        <f>IF(総括表!AF53="","",総括表!AF53)</f>
        <v>0.25477623105769742</v>
      </c>
      <c r="F12" s="118">
        <f>IF(総括表!AG53="","",総括表!AG53)</f>
        <v>0.25558078393568473</v>
      </c>
      <c r="G12" s="118">
        <f>IF(総括表!AH53="","",総括表!AH53)</f>
        <v>0.25615104115462828</v>
      </c>
      <c r="H12" s="118">
        <f>IF(総括表!AI53="","",総括表!AI53)</f>
        <v>0.25683545879514574</v>
      </c>
      <c r="I12" s="118">
        <f>IF(総括表!AJ53="","",総括表!AJ53)</f>
        <v>0.25715454812220218</v>
      </c>
      <c r="J12" s="118">
        <f>IF(総括表!AK53="","",総括表!AK53)</f>
        <v>0.25682690456052715</v>
      </c>
      <c r="K12" s="118">
        <f>IF(総括表!AL53="","",総括表!AL53)</f>
        <v>0.25619394150750796</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18">
        <f>IF(総括表!AM53="","",総括表!AM53)</f>
        <v>0.2554604992507376</v>
      </c>
      <c r="C15" s="118">
        <f>IF(総括表!AN53="","",総括表!AN53)</f>
        <v>0.25427617222229831</v>
      </c>
      <c r="D15" s="118">
        <f>IF(総括表!AO53="","",総括表!AO53)</f>
        <v>0.25298797601053774</v>
      </c>
      <c r="E15" s="118">
        <f>IF(総括表!AP53="","",総括表!AP53)</f>
        <v>0.25219304719941915</v>
      </c>
      <c r="F15" s="118">
        <f>IF(総括表!AQ53="","",総括表!AQ53)</f>
        <v>0.25120561769160693</v>
      </c>
      <c r="G15" s="118">
        <f>IF(総括表!AR53="","",総括表!AR53)</f>
        <v>0.25052321076683393</v>
      </c>
      <c r="H15" s="118">
        <f>IF(総括表!AS53="","",総括表!AS53)</f>
        <v>0.250632838912069</v>
      </c>
      <c r="I15" s="118">
        <f>IF(総括表!AT53="","",総括表!AT53)</f>
        <v>0.25052602355377224</v>
      </c>
      <c r="J15" s="118">
        <f>IF(総括表!AU53="","",総括表!AU53)</f>
        <v>0.25149566255153094</v>
      </c>
      <c r="K15" s="118">
        <f>IF(総括表!AV53="","",総括表!AV53)</f>
        <v>0.25261335666613366</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18">
        <f>IF(総括表!AW53="","",総括表!AW53)</f>
        <v>0.25352794288777369</v>
      </c>
      <c r="C18" s="118">
        <f>IF(総括表!AX53="","",総括表!AX53)</f>
        <v>0.25438303713042382</v>
      </c>
      <c r="D18" s="118">
        <f>IF(総括表!AY53="","",総括表!AY53)</f>
        <v>0.25591112669877791</v>
      </c>
      <c r="E18" s="118">
        <f>IF(総括表!AZ53="","",総括表!AZ53)</f>
        <v>0.2566677072628184</v>
      </c>
      <c r="F18" s="118">
        <f>IF(総括表!BA53="","",総括表!BA53)</f>
        <v>0.25737557620686968</v>
      </c>
      <c r="G18" s="118">
        <f>IF(総括表!BB53="","",総括表!BB53)</f>
        <v>0.2580128465210077</v>
      </c>
      <c r="H18" s="118">
        <f>IF(総括表!BC53="","",総括表!BC53)</f>
        <v>0.25877094140214268</v>
      </c>
      <c r="I18" s="118" t="str">
        <f>IF(総括表!BD53="","",総括表!BD53)</f>
        <v>　</v>
      </c>
      <c r="J18" s="118" t="str">
        <f>IF(総括表!BE53="","",総括表!BE53)</f>
        <v>　</v>
      </c>
      <c r="K18" s="118" t="str">
        <f>IF(総括表!BF53="","",総括表!BF53)</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'総括表(地区)'!$A$50</f>
        <v>：高齢化率_地区別(基本推計)</v>
      </c>
      <c r="K1" s="87"/>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20">
        <f>'総括表(地区)'!C50</f>
        <v>0.22664167981919553</v>
      </c>
      <c r="G3" s="120">
        <f>'総括表(地区)'!D50</f>
        <v>0.22526683943263506</v>
      </c>
      <c r="H3" s="120">
        <f>'総括表(地区)'!E50</f>
        <v>0.22362611574924227</v>
      </c>
      <c r="I3" s="120">
        <f>'総括表(地区)'!F50</f>
        <v>0.22375755565115901</v>
      </c>
      <c r="J3" s="120">
        <f>'総括表(地区)'!G50</f>
        <v>0.22462982555687608</v>
      </c>
      <c r="K3" s="120">
        <f>'総括表(地区)'!H50</f>
        <v>0.22321341857118149</v>
      </c>
    </row>
    <row r="4" spans="1:11" s="89" customFormat="1" ht="15" customHeight="1">
      <c r="A4" s="88"/>
      <c r="D4" s="150" t="str">
        <f>"調布地区"</f>
        <v>調布地区</v>
      </c>
      <c r="E4" s="151"/>
      <c r="F4" s="121">
        <f>'総括表(地区)'!C51</f>
        <v>0.21869974337504428</v>
      </c>
      <c r="G4" s="121">
        <f>'総括表(地区)'!D51</f>
        <v>0.2183813024003817</v>
      </c>
      <c r="H4" s="121">
        <f>'総括表(地区)'!E51</f>
        <v>0.21809411351055338</v>
      </c>
      <c r="I4" s="121">
        <f>'総括表(地区)'!F51</f>
        <v>0.21933784517068186</v>
      </c>
      <c r="J4" s="121">
        <f>'総括表(地区)'!G51</f>
        <v>0.22066280952519862</v>
      </c>
      <c r="K4" s="121">
        <f>'総括表(地区)'!H51</f>
        <v>0.22147192550751107</v>
      </c>
    </row>
    <row r="5" spans="1:11" s="89" customFormat="1" ht="15" customHeight="1">
      <c r="A5" s="88"/>
      <c r="D5" s="152" t="str">
        <f>"蒲田地区"</f>
        <v>蒲田地区</v>
      </c>
      <c r="E5" s="153"/>
      <c r="F5" s="119">
        <f>'総括表(地区)'!C52</f>
        <v>0.23421450856893966</v>
      </c>
      <c r="G5" s="119">
        <f>'総括表(地区)'!D52</f>
        <v>0.23398853429646607</v>
      </c>
      <c r="H5" s="119">
        <f>'総括表(地区)'!E52</f>
        <v>0.23339828335882776</v>
      </c>
      <c r="I5" s="119">
        <f>'総括表(地区)'!F52</f>
        <v>0.23386948033833593</v>
      </c>
      <c r="J5" s="119">
        <f>'総括表(地区)'!G52</f>
        <v>0.23382229535186147</v>
      </c>
      <c r="K5" s="119">
        <f>'総括表(地区)'!H52</f>
        <v>0.23155330364476759</v>
      </c>
    </row>
    <row r="6" spans="1:11" s="92" customFormat="1" ht="15" customHeight="1">
      <c r="A6" s="91"/>
      <c r="D6" s="154" t="str">
        <f>"区全域"</f>
        <v>区全域</v>
      </c>
      <c r="E6" s="155"/>
      <c r="F6" s="122">
        <f>'総括表(地区)'!C53</f>
        <v>0.22766302476978353</v>
      </c>
      <c r="G6" s="122">
        <f>'総括表(地区)'!D53</f>
        <v>0.22702848667779699</v>
      </c>
      <c r="H6" s="122">
        <f>'総括表(地区)'!E53</f>
        <v>0.22615600148673976</v>
      </c>
      <c r="I6" s="122">
        <f>'総括表(地区)'!F53</f>
        <v>0.22670757504715996</v>
      </c>
      <c r="J6" s="122">
        <f>'総括表(地区)'!G53</f>
        <v>0.22733541648655206</v>
      </c>
      <c r="K6" s="122">
        <f>'総括表(地区)'!H53</f>
        <v>0.22615094210110859</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20">
        <f>'総括表(地区)'!I50</f>
        <v>0.22030073923908516</v>
      </c>
      <c r="C9" s="120">
        <f>'総括表(地区)'!J50</f>
        <v>0.21724937849488843</v>
      </c>
      <c r="D9" s="120">
        <f>'総括表(地区)'!K50</f>
        <v>0.21568710011283201</v>
      </c>
      <c r="E9" s="120">
        <f>'総括表(地区)'!L50</f>
        <v>0.21360848333611504</v>
      </c>
      <c r="F9" s="120">
        <f>'総括表(地区)'!M50</f>
        <v>0.21191142119670392</v>
      </c>
      <c r="G9" s="120">
        <f>'総括表(地区)'!N50</f>
        <v>0.21053761876028254</v>
      </c>
      <c r="H9" s="120">
        <f>'総括表(地区)'!O50</f>
        <v>0.21026314742170704</v>
      </c>
      <c r="I9" s="120">
        <f>'総括表(地区)'!P50</f>
        <v>0.21135312278588358</v>
      </c>
      <c r="J9" s="120">
        <f>'総括表(地区)'!Q50</f>
        <v>0.20941162032240654</v>
      </c>
      <c r="K9" s="120">
        <f>'総括表(地区)'!R50</f>
        <v>0.21142823415735809</v>
      </c>
    </row>
    <row r="10" spans="1:11" s="92" customFormat="1" ht="15" customHeight="1">
      <c r="A10" s="96" t="str">
        <f>"調布地区"</f>
        <v>調布地区</v>
      </c>
      <c r="B10" s="121">
        <f>'総括表(地区)'!I51</f>
        <v>0.22152311291297117</v>
      </c>
      <c r="C10" s="121">
        <f>'総括表(地区)'!J51</f>
        <v>0.22167468401962095</v>
      </c>
      <c r="D10" s="121">
        <f>'総括表(地区)'!K51</f>
        <v>0.22241695602005121</v>
      </c>
      <c r="E10" s="121">
        <f>'総括表(地区)'!L51</f>
        <v>0.22338942735070433</v>
      </c>
      <c r="F10" s="121">
        <f>'総括表(地区)'!M51</f>
        <v>0.22458726980445659</v>
      </c>
      <c r="G10" s="121">
        <f>'総括表(地区)'!N51</f>
        <v>0.22690989782463178</v>
      </c>
      <c r="H10" s="121">
        <f>'総括表(地区)'!O51</f>
        <v>0.22982944583353002</v>
      </c>
      <c r="I10" s="121">
        <f>'総括表(地区)'!P51</f>
        <v>0.2337786848748607</v>
      </c>
      <c r="J10" s="121">
        <f>'総括表(地区)'!Q51</f>
        <v>0.23456940990255701</v>
      </c>
      <c r="K10" s="121">
        <f>'総括表(地区)'!R51</f>
        <v>0.2392221763902766</v>
      </c>
    </row>
    <row r="11" spans="1:11" s="92" customFormat="1" ht="15" customHeight="1">
      <c r="A11" s="98" t="str">
        <f>"蒲田地区"</f>
        <v>蒲田地区</v>
      </c>
      <c r="B11" s="119">
        <f>'総括表(地区)'!I52</f>
        <v>0.22874148249046991</v>
      </c>
      <c r="C11" s="119">
        <f>'総括表(地区)'!J52</f>
        <v>0.2257803245337123</v>
      </c>
      <c r="D11" s="119">
        <f>'総括表(地区)'!K52</f>
        <v>0.22367193143016631</v>
      </c>
      <c r="E11" s="119">
        <f>'総括表(地区)'!L52</f>
        <v>0.22148105435727022</v>
      </c>
      <c r="F11" s="119">
        <f>'総括表(地区)'!M52</f>
        <v>0.21992305270238971</v>
      </c>
      <c r="G11" s="119">
        <f>'総括表(地区)'!N52</f>
        <v>0.21850802730033053</v>
      </c>
      <c r="H11" s="119">
        <f>'総括表(地区)'!O52</f>
        <v>0.21831784412944394</v>
      </c>
      <c r="I11" s="119">
        <f>'総括表(地区)'!P52</f>
        <v>0.21937543614222402</v>
      </c>
      <c r="J11" s="119">
        <f>'総括表(地区)'!Q52</f>
        <v>0.2176318228439888</v>
      </c>
      <c r="K11" s="119">
        <f>'総括表(地区)'!R52</f>
        <v>0.21961742423816868</v>
      </c>
    </row>
    <row r="12" spans="1:11" s="92" customFormat="1" ht="15" customHeight="1">
      <c r="A12" s="100" t="str">
        <f>"区全域"</f>
        <v>区全域</v>
      </c>
      <c r="B12" s="122">
        <f>'総括表(地区)'!I53</f>
        <v>0.22405177513583074</v>
      </c>
      <c r="C12" s="122">
        <f>'総括表(地区)'!J53</f>
        <v>0.22186310172121151</v>
      </c>
      <c r="D12" s="122">
        <f>'総括表(地区)'!K53</f>
        <v>0.22067127497789826</v>
      </c>
      <c r="E12" s="122">
        <f>'総括表(地区)'!L53</f>
        <v>0.21933077352571792</v>
      </c>
      <c r="F12" s="122">
        <f>'総括表(地区)'!M53</f>
        <v>0.21843227597366227</v>
      </c>
      <c r="G12" s="122">
        <f>'総括表(地区)'!N53</f>
        <v>0.21798828939299536</v>
      </c>
      <c r="H12" s="122">
        <f>'総括表(地区)'!O53</f>
        <v>0.2185638470954249</v>
      </c>
      <c r="I12" s="122">
        <f>'総括表(地区)'!P53</f>
        <v>0.22036934996441082</v>
      </c>
      <c r="J12" s="122">
        <f>'総括表(地区)'!Q53</f>
        <v>0.21920321612003271</v>
      </c>
      <c r="K12" s="122">
        <f>'総括表(地区)'!R53</f>
        <v>0.22187681613817287</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20">
        <f>'総括表(地区)'!S50</f>
        <v>0.2131240449840878</v>
      </c>
      <c r="C15" s="120">
        <f>'総括表(地区)'!T50</f>
        <v>0.21496008560826679</v>
      </c>
      <c r="D15" s="120">
        <f>'総括表(地区)'!U50</f>
        <v>0.21713341971557626</v>
      </c>
      <c r="E15" s="120">
        <f>'総括表(地区)'!V50</f>
        <v>0.2198616145286304</v>
      </c>
      <c r="F15" s="120">
        <f>'総括表(地区)'!W50</f>
        <v>0.22244261215700206</v>
      </c>
      <c r="G15" s="120">
        <f>'総括表(地区)'!X50</f>
        <v>0.22509077842784628</v>
      </c>
      <c r="H15" s="120">
        <f>'総括表(地区)'!Y50</f>
        <v>0.22765187436738601</v>
      </c>
      <c r="I15" s="120">
        <f>'総括表(地区)'!Z50</f>
        <v>0.2296656712507395</v>
      </c>
      <c r="J15" s="120">
        <f>'総括表(地区)'!AA50</f>
        <v>0.2315991872003211</v>
      </c>
      <c r="K15" s="120">
        <f>'総括表(地区)'!AB50</f>
        <v>0.23259884102244577</v>
      </c>
    </row>
    <row r="16" spans="1:11" s="92" customFormat="1" ht="15" customHeight="1">
      <c r="A16" s="96" t="str">
        <f t="shared" si="0"/>
        <v>調布地区</v>
      </c>
      <c r="B16" s="121">
        <f>'総括表(地区)'!S51</f>
        <v>0.24344953752046217</v>
      </c>
      <c r="C16" s="121">
        <f>'総括表(地区)'!T51</f>
        <v>0.24821443762727557</v>
      </c>
      <c r="D16" s="121">
        <f>'総括表(地区)'!U51</f>
        <v>0.25279681824651357</v>
      </c>
      <c r="E16" s="121">
        <f>'総括表(地区)'!V51</f>
        <v>0.25702436297728753</v>
      </c>
      <c r="F16" s="121">
        <f>'総括表(地区)'!W51</f>
        <v>0.26158644381979157</v>
      </c>
      <c r="G16" s="121">
        <f>'総括表(地区)'!X51</f>
        <v>0.26648241626694391</v>
      </c>
      <c r="H16" s="121">
        <f>'総括表(地区)'!Y51</f>
        <v>0.27091160477900639</v>
      </c>
      <c r="I16" s="121">
        <f>'総括表(地区)'!Z51</f>
        <v>0.27447812545078754</v>
      </c>
      <c r="J16" s="121">
        <f>'総括表(地区)'!AA51</f>
        <v>0.27736662500870712</v>
      </c>
      <c r="K16" s="121">
        <f>'総括表(地区)'!AB51</f>
        <v>0.28012613637978356</v>
      </c>
    </row>
    <row r="17" spans="1:11" s="92" customFormat="1" ht="15" customHeight="1">
      <c r="A17" s="98" t="str">
        <f t="shared" si="0"/>
        <v>蒲田地区</v>
      </c>
      <c r="B17" s="119">
        <f>'総括表(地区)'!S52</f>
        <v>0.22176505598142815</v>
      </c>
      <c r="C17" s="119">
        <f>'総括表(地区)'!T52</f>
        <v>0.22435864771238065</v>
      </c>
      <c r="D17" s="119">
        <f>'総括表(地区)'!U52</f>
        <v>0.22731542433098514</v>
      </c>
      <c r="E17" s="119">
        <f>'総括表(地区)'!V52</f>
        <v>0.23104291559729406</v>
      </c>
      <c r="F17" s="119">
        <f>'総括表(地区)'!W52</f>
        <v>0.23470335151241176</v>
      </c>
      <c r="G17" s="119">
        <f>'総括表(地区)'!X52</f>
        <v>0.23823225185297528</v>
      </c>
      <c r="H17" s="119">
        <f>'総括表(地区)'!Y52</f>
        <v>0.24066956231049272</v>
      </c>
      <c r="I17" s="119">
        <f>'総括表(地区)'!Z52</f>
        <v>0.24272391199159374</v>
      </c>
      <c r="J17" s="119">
        <f>'総括表(地区)'!AA52</f>
        <v>0.24463377517361234</v>
      </c>
      <c r="K17" s="119">
        <f>'総括表(地区)'!AB52</f>
        <v>0.24593043478333851</v>
      </c>
    </row>
    <row r="18" spans="1:11" s="92" customFormat="1" ht="15" customHeight="1">
      <c r="A18" s="100" t="str">
        <f t="shared" si="0"/>
        <v>区全域</v>
      </c>
      <c r="B18" s="122">
        <f>'総括表(地区)'!S53</f>
        <v>0.22439793989265183</v>
      </c>
      <c r="C18" s="122">
        <f>'総括表(地区)'!T53</f>
        <v>0.22728314195997934</v>
      </c>
      <c r="D18" s="122">
        <f>'総括表(地区)'!U53</f>
        <v>0.23038172643532512</v>
      </c>
      <c r="E18" s="122">
        <f>'総括表(地区)'!V53</f>
        <v>0.23388801624741515</v>
      </c>
      <c r="F18" s="122">
        <f>'総括表(地区)'!W53</f>
        <v>0.23739993447018215</v>
      </c>
      <c r="G18" s="122">
        <f>'総括表(地区)'!X53</f>
        <v>0.24096475998922665</v>
      </c>
      <c r="H18" s="122">
        <f>'総括表(地区)'!Y53</f>
        <v>0.24393728194256586</v>
      </c>
      <c r="I18" s="122">
        <f>'総括表(地区)'!Z53</f>
        <v>0.24634748476919077</v>
      </c>
      <c r="J18" s="122">
        <f>'総括表(地区)'!AA53</f>
        <v>0.24849837243576564</v>
      </c>
      <c r="K18" s="122">
        <f>'総括表(地区)'!AB53</f>
        <v>0.25004963192900609</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20">
        <f>'総括表(地区)'!AC50</f>
        <v>0.23409699097655801</v>
      </c>
      <c r="C21" s="120">
        <f>'総括表(地区)'!AD50</f>
        <v>0.23500972553349736</v>
      </c>
      <c r="D21" s="120">
        <f>'総括表(地区)'!AE50</f>
        <v>0.23580969231519217</v>
      </c>
      <c r="E21" s="120">
        <f>'総括表(地区)'!AF50</f>
        <v>0.23677893433003805</v>
      </c>
      <c r="F21" s="120">
        <f>'総括表(地区)'!AG50</f>
        <v>0.23743421192893516</v>
      </c>
      <c r="G21" s="120">
        <f>'総括表(地区)'!AH50</f>
        <v>0.23784795187901986</v>
      </c>
      <c r="H21" s="120">
        <f>'総括表(地区)'!AI50</f>
        <v>0.238613779966726</v>
      </c>
      <c r="I21" s="120">
        <f>'総括表(地区)'!AJ50</f>
        <v>0.23893206119021607</v>
      </c>
      <c r="J21" s="120">
        <f>'総括表(地区)'!AK50</f>
        <v>0.23860837140439586</v>
      </c>
      <c r="K21" s="120">
        <f>'総括表(地区)'!AL50</f>
        <v>0.23823088414031993</v>
      </c>
    </row>
    <row r="22" spans="1:11" s="92" customFormat="1" ht="15" customHeight="1">
      <c r="A22" s="96" t="str">
        <f t="shared" si="1"/>
        <v>調布地区</v>
      </c>
      <c r="B22" s="121">
        <f>'総括表(地区)'!AC51</f>
        <v>0.2826885100929048</v>
      </c>
      <c r="C22" s="121">
        <f>'総括表(地区)'!AD51</f>
        <v>0.28448374556553879</v>
      </c>
      <c r="D22" s="121">
        <f>'総括表(地区)'!AE51</f>
        <v>0.28627525304113638</v>
      </c>
      <c r="E22" s="121">
        <f>'総括表(地区)'!AF51</f>
        <v>0.28771685749491488</v>
      </c>
      <c r="F22" s="121">
        <f>'総括表(地区)'!AG51</f>
        <v>0.2888155001650663</v>
      </c>
      <c r="G22" s="121">
        <f>'総括表(地区)'!AH51</f>
        <v>0.28984412686853261</v>
      </c>
      <c r="H22" s="121">
        <f>'総括表(地区)'!AI51</f>
        <v>0.29025259190324648</v>
      </c>
      <c r="I22" s="121">
        <f>'総括表(地区)'!AJ51</f>
        <v>0.29077094042907842</v>
      </c>
      <c r="J22" s="121">
        <f>'総括表(地区)'!AK51</f>
        <v>0.28961334242999692</v>
      </c>
      <c r="K22" s="121">
        <f>'総括表(地区)'!AL51</f>
        <v>0.28821147290796756</v>
      </c>
    </row>
    <row r="23" spans="1:11" s="92" customFormat="1" ht="15" customHeight="1">
      <c r="A23" s="98" t="str">
        <f t="shared" si="1"/>
        <v>蒲田地区</v>
      </c>
      <c r="B23" s="119">
        <f>'総括表(地区)'!AC52</f>
        <v>0.24700103160940429</v>
      </c>
      <c r="C23" s="119">
        <f>'総括表(地区)'!AD52</f>
        <v>0.24807570337143903</v>
      </c>
      <c r="D23" s="119">
        <f>'総括表(地区)'!AE52</f>
        <v>0.2486122426361782</v>
      </c>
      <c r="E23" s="119">
        <f>'総括表(地区)'!AF52</f>
        <v>0.24947920665635737</v>
      </c>
      <c r="F23" s="119">
        <f>'総括表(地区)'!AG52</f>
        <v>0.25027261433611392</v>
      </c>
      <c r="G23" s="119">
        <f>'総括表(地区)'!AH52</f>
        <v>0.25073770077244856</v>
      </c>
      <c r="H23" s="119">
        <f>'総括表(地区)'!AI52</f>
        <v>0.25157808189429043</v>
      </c>
      <c r="I23" s="119">
        <f>'総括表(地区)'!AJ52</f>
        <v>0.25182731092541022</v>
      </c>
      <c r="J23" s="119">
        <f>'総括表(地区)'!AK52</f>
        <v>0.25207575108266145</v>
      </c>
      <c r="K23" s="119">
        <f>'総括表(地区)'!AL52</f>
        <v>0.25176164222364006</v>
      </c>
    </row>
    <row r="24" spans="1:11" s="92" customFormat="1" ht="15" customHeight="1">
      <c r="A24" s="100" t="str">
        <f t="shared" si="1"/>
        <v>区全域</v>
      </c>
      <c r="B24" s="122">
        <f>'総括表(地区)'!AC53</f>
        <v>0.25162922737305038</v>
      </c>
      <c r="C24" s="122">
        <f>'総括表(地区)'!AD53</f>
        <v>0.25281467565649307</v>
      </c>
      <c r="D24" s="122">
        <f>'総括表(地区)'!AE53</f>
        <v>0.25374375039592312</v>
      </c>
      <c r="E24" s="122">
        <f>'総括表(地区)'!AF53</f>
        <v>0.25477623105769742</v>
      </c>
      <c r="F24" s="122">
        <f>'総括表(地区)'!AG53</f>
        <v>0.25558078393568473</v>
      </c>
      <c r="G24" s="122">
        <f>'総括表(地区)'!AH53</f>
        <v>0.25615104115462828</v>
      </c>
      <c r="H24" s="122">
        <f>'総括表(地区)'!AI53</f>
        <v>0.25683545879514574</v>
      </c>
      <c r="I24" s="122">
        <f>'総括表(地区)'!AJ53</f>
        <v>0.25715454812220218</v>
      </c>
      <c r="J24" s="122">
        <f>'総括表(地区)'!AK53</f>
        <v>0.25682690456052715</v>
      </c>
      <c r="K24" s="122">
        <f>'総括表(地区)'!AL53</f>
        <v>0.25619394150750796</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20">
        <f>'総括表(地区)'!AM50</f>
        <v>0.23763861218268698</v>
      </c>
      <c r="C27" s="120">
        <f>'総括表(地区)'!AN50</f>
        <v>0.23646490227681904</v>
      </c>
      <c r="D27" s="120">
        <f>'総括表(地区)'!AO50</f>
        <v>0.2354771924706513</v>
      </c>
      <c r="E27" s="120">
        <f>'総括表(地区)'!AP50</f>
        <v>0.2344977417557175</v>
      </c>
      <c r="F27" s="120">
        <f>'総括表(地区)'!AQ50</f>
        <v>0.2334235973713592</v>
      </c>
      <c r="G27" s="120">
        <f>'総括表(地区)'!AR50</f>
        <v>0.23289216068175644</v>
      </c>
      <c r="H27" s="120">
        <f>'総括表(地区)'!AS50</f>
        <v>0.23271526846654356</v>
      </c>
      <c r="I27" s="120">
        <f>'総括表(地区)'!AT50</f>
        <v>0.23261033449342408</v>
      </c>
      <c r="J27" s="120">
        <f>'総括表(地区)'!AU50</f>
        <v>0.23312172857350602</v>
      </c>
      <c r="K27" s="120">
        <f>'総括表(地区)'!AV50</f>
        <v>0.2339199013094875</v>
      </c>
    </row>
    <row r="28" spans="1:11" s="92" customFormat="1" ht="15" customHeight="1">
      <c r="A28" s="96" t="str">
        <f t="shared" si="2"/>
        <v>調布地区</v>
      </c>
      <c r="B28" s="121">
        <f>'総括表(地区)'!AM51</f>
        <v>0.28673776106134341</v>
      </c>
      <c r="C28" s="121">
        <f>'総括表(地区)'!AN51</f>
        <v>0.28465441000831865</v>
      </c>
      <c r="D28" s="121">
        <f>'総括表(地区)'!AO51</f>
        <v>0.28228113943717315</v>
      </c>
      <c r="E28" s="121">
        <f>'総括表(地区)'!AP51</f>
        <v>0.28070806331036618</v>
      </c>
      <c r="F28" s="121">
        <f>'総括表(地区)'!AQ51</f>
        <v>0.27867535363005236</v>
      </c>
      <c r="G28" s="121">
        <f>'総括表(地区)'!AR51</f>
        <v>0.27668811473610755</v>
      </c>
      <c r="H28" s="121">
        <f>'総括表(地区)'!AS51</f>
        <v>0.27555690982613357</v>
      </c>
      <c r="I28" s="121">
        <f>'総括表(地区)'!AT51</f>
        <v>0.27338066861397536</v>
      </c>
      <c r="J28" s="121">
        <f>'総括表(地区)'!AU51</f>
        <v>0.27277743123827453</v>
      </c>
      <c r="K28" s="121">
        <f>'総括表(地区)'!AV51</f>
        <v>0.272083641904728</v>
      </c>
    </row>
    <row r="29" spans="1:11" s="92" customFormat="1" ht="15" customHeight="1">
      <c r="A29" s="98" t="str">
        <f t="shared" si="2"/>
        <v>蒲田地区</v>
      </c>
      <c r="B29" s="119">
        <f>'総括表(地区)'!AM52</f>
        <v>0.2514288480541011</v>
      </c>
      <c r="C29" s="119">
        <f>'総括表(地区)'!AN52</f>
        <v>0.25085959528221902</v>
      </c>
      <c r="D29" s="119">
        <f>'総括表(地区)'!AO52</f>
        <v>0.2500474980344376</v>
      </c>
      <c r="E29" s="119">
        <f>'総括表(地区)'!AP52</f>
        <v>0.249962874171131</v>
      </c>
      <c r="F29" s="119">
        <f>'総括表(地区)'!AQ52</f>
        <v>0.24976772164697303</v>
      </c>
      <c r="G29" s="119">
        <f>'総括表(地区)'!AR52</f>
        <v>0.24982800893959414</v>
      </c>
      <c r="H29" s="119">
        <f>'総括表(地区)'!AS52</f>
        <v>0.25102987546540462</v>
      </c>
      <c r="I29" s="119">
        <f>'総括表(地区)'!AT52</f>
        <v>0.2522753800306346</v>
      </c>
      <c r="J29" s="119">
        <f>'総括表(地区)'!AU52</f>
        <v>0.25469926825202149</v>
      </c>
      <c r="K29" s="119">
        <f>'総括表(地区)'!AV52</f>
        <v>0.2572972440874024</v>
      </c>
    </row>
    <row r="30" spans="1:11" s="92" customFormat="1" ht="15" customHeight="1">
      <c r="A30" s="100" t="str">
        <f t="shared" si="2"/>
        <v>区全域</v>
      </c>
      <c r="B30" s="122">
        <f>'総括表(地区)'!AM53</f>
        <v>0.2554604992507376</v>
      </c>
      <c r="C30" s="122">
        <f>'総括表(地区)'!AN53</f>
        <v>0.25427617222229831</v>
      </c>
      <c r="D30" s="122">
        <f>'総括表(地区)'!AO53</f>
        <v>0.25298797601053774</v>
      </c>
      <c r="E30" s="122">
        <f>'総括表(地区)'!AP53</f>
        <v>0.25219304719941915</v>
      </c>
      <c r="F30" s="122">
        <f>'総括表(地区)'!AQ53</f>
        <v>0.25120561769160693</v>
      </c>
      <c r="G30" s="122">
        <f>'総括表(地区)'!AR53</f>
        <v>0.25052321076683393</v>
      </c>
      <c r="H30" s="122">
        <f>'総括表(地区)'!AS53</f>
        <v>0.250632838912069</v>
      </c>
      <c r="I30" s="122">
        <f>'総括表(地区)'!AT53</f>
        <v>0.25052602355377224</v>
      </c>
      <c r="J30" s="122">
        <f>'総括表(地区)'!AU53</f>
        <v>0.25149566255153094</v>
      </c>
      <c r="K30" s="122">
        <f>'総括表(地区)'!AV53</f>
        <v>0.25261335666613366</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20">
        <f>'総括表(地区)'!AW50</f>
        <v>0.23441418970900493</v>
      </c>
      <c r="C33" s="120">
        <f>'総括表(地区)'!AX50</f>
        <v>0.23493215752130978</v>
      </c>
      <c r="D33" s="120">
        <f>'総括表(地区)'!AY50</f>
        <v>0.2361124132369703</v>
      </c>
      <c r="E33" s="120">
        <f>'総括表(地区)'!AZ50</f>
        <v>0.23671815612376054</v>
      </c>
      <c r="F33" s="120">
        <f>'総括表(地区)'!BA50</f>
        <v>0.23696802628426286</v>
      </c>
      <c r="G33" s="120">
        <f>'総括表(地区)'!BB50</f>
        <v>0.23693986989842905</v>
      </c>
      <c r="H33" s="120">
        <f>'総括表(地区)'!BC50</f>
        <v>0.23705853581970907</v>
      </c>
      <c r="I33" s="120" t="str">
        <f>'総括表(地区)'!BD50</f>
        <v>　</v>
      </c>
      <c r="J33" s="120" t="str">
        <f>'総括表(地区)'!BE50</f>
        <v>　</v>
      </c>
      <c r="K33" s="120" t="str">
        <f>'総括表(地区)'!BF50</f>
        <v>　</v>
      </c>
    </row>
    <row r="34" spans="1:11" s="92" customFormat="1" ht="15" customHeight="1">
      <c r="A34" s="96" t="str">
        <f t="shared" si="3"/>
        <v>調布地区</v>
      </c>
      <c r="B34" s="121">
        <f>'総括表(地区)'!AW51</f>
        <v>0.27186380223935513</v>
      </c>
      <c r="C34" s="121">
        <f>'総括表(地区)'!AX51</f>
        <v>0.27132839731616637</v>
      </c>
      <c r="D34" s="121">
        <f>'総括表(地区)'!AY51</f>
        <v>0.27171543493043915</v>
      </c>
      <c r="E34" s="121">
        <f>'総括表(地区)'!AZ51</f>
        <v>0.27078251762561528</v>
      </c>
      <c r="F34" s="121">
        <f>'総括表(地区)'!BA51</f>
        <v>0.27010381641318121</v>
      </c>
      <c r="G34" s="121">
        <f>'総括表(地区)'!BB51</f>
        <v>0.26948509211893135</v>
      </c>
      <c r="H34" s="121">
        <f>'総括表(地区)'!BC51</f>
        <v>0.26938514756181159</v>
      </c>
      <c r="I34" s="121" t="str">
        <f>'総括表(地区)'!BD51</f>
        <v>　</v>
      </c>
      <c r="J34" s="121" t="str">
        <f>'総括表(地区)'!BE51</f>
        <v>　</v>
      </c>
      <c r="K34" s="121" t="str">
        <f>'総括表(地区)'!BF51</f>
        <v>　</v>
      </c>
    </row>
    <row r="35" spans="1:11" s="92" customFormat="1" ht="15" customHeight="1">
      <c r="A35" s="98" t="str">
        <f t="shared" si="3"/>
        <v>蒲田地区</v>
      </c>
      <c r="B35" s="119">
        <f>'総括表(地区)'!AW52</f>
        <v>0.25936154671396666</v>
      </c>
      <c r="C35" s="119">
        <f>'総括表(地区)'!AX52</f>
        <v>0.26145283236989109</v>
      </c>
      <c r="D35" s="119">
        <f>'総括表(地区)'!AY52</f>
        <v>0.26407303016901518</v>
      </c>
      <c r="E35" s="119">
        <f>'総括表(地区)'!AZ52</f>
        <v>0.26608555695045827</v>
      </c>
      <c r="F35" s="119">
        <f>'総括表(地区)'!BA52</f>
        <v>0.26814299131837149</v>
      </c>
      <c r="G35" s="119">
        <f>'総括表(地区)'!BB52</f>
        <v>0.27024270911660442</v>
      </c>
      <c r="H35" s="119">
        <f>'総括表(地区)'!BC52</f>
        <v>0.27219575839796195</v>
      </c>
      <c r="I35" s="119" t="str">
        <f>'総括表(地区)'!BD52</f>
        <v>　</v>
      </c>
      <c r="J35" s="119" t="str">
        <f>'総括表(地区)'!BE52</f>
        <v>　</v>
      </c>
      <c r="K35" s="119" t="str">
        <f>'総括表(地区)'!BF52</f>
        <v>　</v>
      </c>
    </row>
    <row r="36" spans="1:11" s="92" customFormat="1" ht="15" customHeight="1">
      <c r="A36" s="100" t="str">
        <f t="shared" si="3"/>
        <v>区全域</v>
      </c>
      <c r="B36" s="122">
        <f>'総括表(地区)'!AW53</f>
        <v>0.25352794288777369</v>
      </c>
      <c r="C36" s="122">
        <f>'総括表(地区)'!AX53</f>
        <v>0.25438303713042382</v>
      </c>
      <c r="D36" s="122">
        <f>'総括表(地区)'!AY53</f>
        <v>0.25591112669877791</v>
      </c>
      <c r="E36" s="122">
        <f>'総括表(地区)'!AZ53</f>
        <v>0.2566677072628184</v>
      </c>
      <c r="F36" s="122">
        <f>'総括表(地区)'!BA53</f>
        <v>0.25737557620686968</v>
      </c>
      <c r="G36" s="122">
        <f>'総括表(地区)'!BB53</f>
        <v>0.2580128465210077</v>
      </c>
      <c r="H36" s="122">
        <f>'総括表(地区)'!BC53</f>
        <v>0.25877094140214268</v>
      </c>
      <c r="I36" s="122" t="str">
        <f>'総括表(地区)'!BD53</f>
        <v>　</v>
      </c>
      <c r="J36" s="122" t="str">
        <f>'総括表(地区)'!BE53</f>
        <v>　</v>
      </c>
      <c r="K36" s="122" t="str">
        <f>'総括表(地区)'!BF53</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総括表!$A$358</f>
        <v>総人口（年齢３区分別）_区全域（基本推計）</v>
      </c>
      <c r="K1" s="87" t="s">
        <v>267</v>
      </c>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0" t="str">
        <f>総括表!B429</f>
        <v>老年人口</v>
      </c>
      <c r="E3" s="160"/>
      <c r="F3" s="126">
        <f>総括表!C429</f>
        <v>164678</v>
      </c>
      <c r="G3" s="126">
        <f>総括表!D429</f>
        <v>165624.99999999997</v>
      </c>
      <c r="H3" s="126">
        <f>総括表!E429</f>
        <v>166110</v>
      </c>
      <c r="I3" s="126">
        <f>総括表!F429</f>
        <v>166329</v>
      </c>
      <c r="J3" s="126">
        <f>総括表!G429</f>
        <v>165660</v>
      </c>
      <c r="K3" s="126">
        <f>総括表!H429</f>
        <v>164734.00000000003</v>
      </c>
    </row>
    <row r="4" spans="1:11" s="92" customFormat="1" ht="20.100000000000001" customHeight="1">
      <c r="A4" s="91"/>
      <c r="D4" s="161" t="str">
        <f>総括表!B428</f>
        <v>生産年齢人口</v>
      </c>
      <c r="E4" s="161"/>
      <c r="F4" s="127">
        <f>総括表!C428</f>
        <v>478574.00000000012</v>
      </c>
      <c r="G4" s="127">
        <f>総括表!D428</f>
        <v>483583.99999999988</v>
      </c>
      <c r="H4" s="127">
        <f>総括表!E428</f>
        <v>488363.00000000012</v>
      </c>
      <c r="I4" s="127">
        <f>総括表!F428</f>
        <v>487654.00000000012</v>
      </c>
      <c r="J4" s="127">
        <f>総括表!G428</f>
        <v>484818.99999999988</v>
      </c>
      <c r="K4" s="127">
        <f>総括表!H428</f>
        <v>486774</v>
      </c>
    </row>
    <row r="5" spans="1:11" s="92" customFormat="1" ht="20.100000000000001" customHeight="1">
      <c r="A5" s="91"/>
      <c r="D5" s="162" t="str">
        <f>総括表!B427</f>
        <v>年少人口</v>
      </c>
      <c r="E5" s="162"/>
      <c r="F5" s="128">
        <f>総括表!C427</f>
        <v>80089.000000000015</v>
      </c>
      <c r="G5" s="128">
        <f>総括表!D427</f>
        <v>80325</v>
      </c>
      <c r="H5" s="128">
        <f>総括表!E427</f>
        <v>80020</v>
      </c>
      <c r="I5" s="128">
        <f>総括表!F427</f>
        <v>79689</v>
      </c>
      <c r="J5" s="128">
        <f>総括表!G427</f>
        <v>78224</v>
      </c>
      <c r="K5" s="128">
        <f>総括表!H427</f>
        <v>76917</v>
      </c>
    </row>
    <row r="6" spans="1:11" s="92" customFormat="1" ht="6.95" customHeight="1">
      <c r="A6" s="91"/>
      <c r="E6" s="91"/>
    </row>
    <row r="7" spans="1:11" s="89" customFormat="1" ht="20.100000000000001" customHeight="1">
      <c r="A7" s="93"/>
      <c r="B7" s="90">
        <f>総括表!I5</f>
        <v>2024</v>
      </c>
      <c r="C7" s="90">
        <f>総括表!J5</f>
        <v>2025</v>
      </c>
      <c r="D7" s="90">
        <f>総括表!K5</f>
        <v>2026</v>
      </c>
      <c r="E7" s="90">
        <f>総括表!L5</f>
        <v>2027</v>
      </c>
      <c r="F7" s="90">
        <f>総括表!M5</f>
        <v>2028</v>
      </c>
      <c r="G7" s="90">
        <f>総括表!N5</f>
        <v>2029</v>
      </c>
      <c r="H7" s="90">
        <f>総括表!O5</f>
        <v>2030</v>
      </c>
      <c r="I7" s="90">
        <f>総括表!P5</f>
        <v>2031</v>
      </c>
      <c r="J7" s="90">
        <f>総括表!Q5</f>
        <v>2032</v>
      </c>
      <c r="K7" s="90">
        <f>総括表!R5</f>
        <v>2033</v>
      </c>
    </row>
    <row r="8" spans="1:11" s="92" customFormat="1" ht="15" customHeight="1">
      <c r="A8" s="105" t="str">
        <f>総括表!B429</f>
        <v>老年人口</v>
      </c>
      <c r="B8" s="105">
        <f>総括表!I429</f>
        <v>164372.00000000003</v>
      </c>
      <c r="C8" s="105">
        <f>総括表!J429</f>
        <v>162773.5282600158</v>
      </c>
      <c r="D8" s="105">
        <f>総括表!K429</f>
        <v>161972.42927487585</v>
      </c>
      <c r="E8" s="105">
        <f>総括表!L429</f>
        <v>161030.49044085955</v>
      </c>
      <c r="F8" s="105">
        <f>総括表!M429</f>
        <v>160378.47253879748</v>
      </c>
      <c r="G8" s="105">
        <f>総括表!N429</f>
        <v>160024.13640270539</v>
      </c>
      <c r="H8" s="105">
        <f>総括表!O429</f>
        <v>160407.44508799602</v>
      </c>
      <c r="I8" s="105">
        <f>総括表!P429</f>
        <v>161762.23986014223</v>
      </c>
      <c r="J8" s="105">
        <f>総括表!Q429</f>
        <v>160928.70917694276</v>
      </c>
      <c r="K8" s="105">
        <f>総括表!R429</f>
        <v>162909.66017978857</v>
      </c>
    </row>
    <row r="9" spans="1:11" s="92" customFormat="1" ht="15" customHeight="1">
      <c r="A9" s="94" t="str">
        <f>総括表!B428</f>
        <v>生産年齢人口</v>
      </c>
      <c r="B9" s="94">
        <f>総括表!I428</f>
        <v>493790.00000000012</v>
      </c>
      <c r="C9" s="94">
        <f>総括表!J428</f>
        <v>496188.6946925543</v>
      </c>
      <c r="D9" s="94">
        <f>総括表!K428</f>
        <v>497957.47424240527</v>
      </c>
      <c r="E9" s="94">
        <f>総括表!L428</f>
        <v>499794.86826209049</v>
      </c>
      <c r="F9" s="94">
        <f>総括表!M428</f>
        <v>501107.52427429322</v>
      </c>
      <c r="G9" s="94">
        <f>総括表!N428</f>
        <v>502058.38255276496</v>
      </c>
      <c r="H9" s="94">
        <f>総括表!O428</f>
        <v>502243.0312175338</v>
      </c>
      <c r="I9" s="94">
        <f>総括表!P428</f>
        <v>501810.19700867491</v>
      </c>
      <c r="J9" s="94">
        <f>総括表!Q428</f>
        <v>503342.009742486</v>
      </c>
      <c r="K9" s="94">
        <f>総括表!R428</f>
        <v>501840.78399549838</v>
      </c>
    </row>
    <row r="10" spans="1:11" s="92" customFormat="1" ht="15" customHeight="1">
      <c r="A10" s="104" t="str">
        <f>総括表!B427</f>
        <v>年少人口</v>
      </c>
      <c r="B10" s="104">
        <f>総括表!I427</f>
        <v>75471.999999999985</v>
      </c>
      <c r="C10" s="104">
        <f>総括表!J427</f>
        <v>74704.29030367019</v>
      </c>
      <c r="D10" s="104">
        <f>総括表!K427</f>
        <v>74068.79790454387</v>
      </c>
      <c r="E10" s="104">
        <f>総括表!L427</f>
        <v>73364.777283497111</v>
      </c>
      <c r="F10" s="104">
        <f>総括表!M427</f>
        <v>72739.162101314781</v>
      </c>
      <c r="G10" s="104">
        <f>総括表!N427</f>
        <v>72012.587016986217</v>
      </c>
      <c r="H10" s="104">
        <f>総括表!O427</f>
        <v>71265.252300593289</v>
      </c>
      <c r="I10" s="104">
        <f>総括表!P427</f>
        <v>70478.100949924381</v>
      </c>
      <c r="J10" s="104">
        <f>総括表!Q427</f>
        <v>69882.328765877304</v>
      </c>
      <c r="K10" s="104">
        <f>総括表!R427</f>
        <v>69484.267748545739</v>
      </c>
    </row>
    <row r="11" spans="1:11" s="92" customFormat="1" ht="6.95" customHeight="1">
      <c r="A11" s="91"/>
      <c r="E11" s="91"/>
    </row>
    <row r="12" spans="1:11" s="89" customFormat="1" ht="20.100000000000001" customHeight="1">
      <c r="A12" s="93"/>
      <c r="B12" s="90">
        <f>総括表!S5</f>
        <v>2034</v>
      </c>
      <c r="C12" s="90">
        <f>総括表!T5</f>
        <v>2035</v>
      </c>
      <c r="D12" s="90">
        <f>総括表!U5</f>
        <v>2036</v>
      </c>
      <c r="E12" s="90">
        <f>総括表!V5</f>
        <v>2037</v>
      </c>
      <c r="F12" s="90">
        <f>総括表!W5</f>
        <v>2038</v>
      </c>
      <c r="G12" s="90">
        <f>総括表!X5</f>
        <v>2039</v>
      </c>
      <c r="H12" s="90">
        <f>総括表!Y5</f>
        <v>2040</v>
      </c>
      <c r="I12" s="90">
        <f>総括表!Z5</f>
        <v>2041</v>
      </c>
      <c r="J12" s="90">
        <f>総括表!AA5</f>
        <v>2042</v>
      </c>
      <c r="K12" s="90">
        <f>総括表!AB5</f>
        <v>2043</v>
      </c>
    </row>
    <row r="13" spans="1:11" s="92" customFormat="1" ht="15" customHeight="1">
      <c r="A13" s="105" t="str">
        <f>A8</f>
        <v>老年人口</v>
      </c>
      <c r="B13" s="105">
        <f>総括表!S429</f>
        <v>164764.23858778251</v>
      </c>
      <c r="C13" s="105">
        <f>総括表!T429</f>
        <v>166888.86519867583</v>
      </c>
      <c r="D13" s="105">
        <f>総括表!U429</f>
        <v>169236.56462616299</v>
      </c>
      <c r="E13" s="105">
        <f>総括表!V429</f>
        <v>171878.247726153</v>
      </c>
      <c r="F13" s="105">
        <f>総括表!W429</f>
        <v>174517.72955250446</v>
      </c>
      <c r="G13" s="105">
        <f>総括表!X429</f>
        <v>177182.61644393223</v>
      </c>
      <c r="H13" s="105">
        <f>総括表!Y429</f>
        <v>179389.74662446277</v>
      </c>
      <c r="I13" s="105">
        <f>総括表!Z429</f>
        <v>181235.9489737149</v>
      </c>
      <c r="J13" s="105">
        <f>総括表!AA429</f>
        <v>182848.83237831411</v>
      </c>
      <c r="K13" s="105">
        <f>総括表!AB429</f>
        <v>183923.74179216189</v>
      </c>
    </row>
    <row r="14" spans="1:11" s="92" customFormat="1" ht="15" customHeight="1">
      <c r="A14" s="94" t="str">
        <f t="shared" ref="A14:A15" si="0">A9</f>
        <v>生産年齢人口</v>
      </c>
      <c r="B14" s="94">
        <f>総括表!S428</f>
        <v>500412.25802802172</v>
      </c>
      <c r="C14" s="94">
        <f>総括表!T428</f>
        <v>498223.33212977456</v>
      </c>
      <c r="D14" s="94">
        <f>総括表!U428</f>
        <v>496103.24472913845</v>
      </c>
      <c r="E14" s="94">
        <f>総括表!V428</f>
        <v>493434.74123302399</v>
      </c>
      <c r="F14" s="94">
        <f>総括表!W428</f>
        <v>490631.85096794233</v>
      </c>
      <c r="G14" s="94">
        <f>総括表!X428</f>
        <v>487471.69275806157</v>
      </c>
      <c r="H14" s="94">
        <f>総括表!Y428</f>
        <v>485254.39417070971</v>
      </c>
      <c r="I14" s="94">
        <f>総括表!Z428</f>
        <v>483590.83906533598</v>
      </c>
      <c r="J14" s="94">
        <f>総括表!AA428</f>
        <v>481976.40734701126</v>
      </c>
      <c r="K14" s="94">
        <f>総括表!AB428</f>
        <v>480516.82962495578</v>
      </c>
    </row>
    <row r="15" spans="1:11" s="92" customFormat="1" ht="15" customHeight="1">
      <c r="A15" s="104" t="str">
        <f t="shared" si="0"/>
        <v>年少人口</v>
      </c>
      <c r="B15" s="104">
        <f>総括表!S427</f>
        <v>69073.731646553919</v>
      </c>
      <c r="C15" s="104">
        <f>総括表!T427</f>
        <v>69165.161561907269</v>
      </c>
      <c r="D15" s="104">
        <f>総括表!U427</f>
        <v>69252.153491511461</v>
      </c>
      <c r="E15" s="104">
        <f>総括表!V427</f>
        <v>69561.120812800305</v>
      </c>
      <c r="F15" s="104">
        <f>総括表!W427</f>
        <v>69971.639887573911</v>
      </c>
      <c r="G15" s="104">
        <f>総括表!X427</f>
        <v>70650.788737862429</v>
      </c>
      <c r="H15" s="104">
        <f>総括表!Y427</f>
        <v>70748.765102252175</v>
      </c>
      <c r="I15" s="104">
        <f>総括表!Z427</f>
        <v>70865.517256939667</v>
      </c>
      <c r="J15" s="104">
        <f>総括表!AA427</f>
        <v>70989.770192209442</v>
      </c>
      <c r="K15" s="104">
        <f>総括表!AB427</f>
        <v>71108.368900384594</v>
      </c>
    </row>
    <row r="16" spans="1:11" s="92" customFormat="1" ht="6.95" customHeight="1">
      <c r="A16" s="91"/>
      <c r="E16" s="91"/>
    </row>
    <row r="17" spans="1:11" s="89" customFormat="1" ht="20.100000000000001" customHeight="1">
      <c r="A17" s="93"/>
      <c r="B17" s="90">
        <f>総括表!AC5</f>
        <v>2044</v>
      </c>
      <c r="C17" s="90">
        <f>総括表!AD5</f>
        <v>2045</v>
      </c>
      <c r="D17" s="90">
        <f>総括表!AE5</f>
        <v>2046</v>
      </c>
      <c r="E17" s="90">
        <f>総括表!AF5</f>
        <v>2047</v>
      </c>
      <c r="F17" s="90">
        <f>総括表!AG5</f>
        <v>2048</v>
      </c>
      <c r="G17" s="90">
        <f>総括表!AH5</f>
        <v>2049</v>
      </c>
      <c r="H17" s="90">
        <f>総括表!AI5</f>
        <v>2050</v>
      </c>
      <c r="I17" s="90">
        <f>総括表!AJ5</f>
        <v>2051</v>
      </c>
      <c r="J17" s="90">
        <f>総括表!AK5</f>
        <v>2052</v>
      </c>
      <c r="K17" s="90">
        <f>総括表!AL5</f>
        <v>2053</v>
      </c>
    </row>
    <row r="18" spans="1:11" s="92" customFormat="1" ht="15" customHeight="1">
      <c r="A18" s="105" t="str">
        <f>A8</f>
        <v>老年人口</v>
      </c>
      <c r="B18" s="105">
        <f>総括表!AC429</f>
        <v>184981.71227345589</v>
      </c>
      <c r="C18" s="105">
        <f>総括表!AD429</f>
        <v>185687.97179268155</v>
      </c>
      <c r="D18" s="105">
        <f>総括表!AE429</f>
        <v>186220.39738113817</v>
      </c>
      <c r="E18" s="105">
        <f>総括表!AF429</f>
        <v>186800.02045683376</v>
      </c>
      <c r="F18" s="105">
        <f>総括表!AG429</f>
        <v>187264.26316297502</v>
      </c>
      <c r="G18" s="105">
        <f>総括表!AH429</f>
        <v>187563.37397884231</v>
      </c>
      <c r="H18" s="105">
        <f>総括表!AI429</f>
        <v>187948.62352804851</v>
      </c>
      <c r="I18" s="105">
        <f>総括表!AJ429</f>
        <v>188062.29064940079</v>
      </c>
      <c r="J18" s="105">
        <f>総括表!AK429</f>
        <v>187692.22887615001</v>
      </c>
      <c r="K18" s="105">
        <f>総括表!AL429</f>
        <v>187086.71501039015</v>
      </c>
    </row>
    <row r="19" spans="1:11" s="92" customFormat="1" ht="15" customHeight="1">
      <c r="A19" s="94" t="str">
        <f t="shared" ref="A19:A20" si="1">A9</f>
        <v>生産年齢人口</v>
      </c>
      <c r="B19" s="94">
        <f>総括表!AC428</f>
        <v>478936.68069303903</v>
      </c>
      <c r="C19" s="94">
        <f>総括表!AD428</f>
        <v>477499.39726483176</v>
      </c>
      <c r="D19" s="94">
        <f>総括表!AE428</f>
        <v>476329.47526392899</v>
      </c>
      <c r="E19" s="94">
        <f>総括表!AF428</f>
        <v>475047.12388722849</v>
      </c>
      <c r="F19" s="94">
        <f>総括表!AG428</f>
        <v>474119.45109826431</v>
      </c>
      <c r="G19" s="94">
        <f>総括表!AH428</f>
        <v>473413.86908327724</v>
      </c>
      <c r="H19" s="94">
        <f>総括表!AI428</f>
        <v>472647.43034397362</v>
      </c>
      <c r="I19" s="94">
        <f>総括表!AJ428</f>
        <v>472160.73599822493</v>
      </c>
      <c r="J19" s="94">
        <f>総括表!AK428</f>
        <v>472132.51584641176</v>
      </c>
      <c r="K19" s="94">
        <f>総括表!AL428</f>
        <v>472307.65129859932</v>
      </c>
    </row>
    <row r="20" spans="1:11" s="92" customFormat="1" ht="15" customHeight="1">
      <c r="A20" s="104" t="str">
        <f t="shared" si="1"/>
        <v>年少人口</v>
      </c>
      <c r="B20" s="104">
        <f>総括表!AC427</f>
        <v>71217.641128674702</v>
      </c>
      <c r="C20" s="104">
        <f>総括表!AD427</f>
        <v>71295.197314469769</v>
      </c>
      <c r="D20" s="104">
        <f>総括表!AE427</f>
        <v>71341.689573011186</v>
      </c>
      <c r="E20" s="104">
        <f>総括表!AF427</f>
        <v>71345.350424142598</v>
      </c>
      <c r="F20" s="104">
        <f>総括表!AG427</f>
        <v>71317.157374317176</v>
      </c>
      <c r="G20" s="104">
        <f>総括表!AH427</f>
        <v>71260.163170470201</v>
      </c>
      <c r="H20" s="104">
        <f>総括表!AI427</f>
        <v>71190.064796109349</v>
      </c>
      <c r="I20" s="104">
        <f>総括表!AJ427</f>
        <v>71097.076468076702</v>
      </c>
      <c r="J20" s="104">
        <f>総括表!AK427</f>
        <v>70987.430883892346</v>
      </c>
      <c r="K20" s="104">
        <f>総括表!AL427</f>
        <v>70859.885253424727</v>
      </c>
    </row>
    <row r="21" spans="1:11" s="92" customFormat="1" ht="6.95" customHeight="1">
      <c r="A21" s="91"/>
      <c r="E21" s="91"/>
    </row>
    <row r="22" spans="1:11" s="92" customFormat="1" ht="20.100000000000001" customHeight="1">
      <c r="A22" s="102"/>
      <c r="B22" s="90">
        <f>総括表!AM5</f>
        <v>2054</v>
      </c>
      <c r="C22" s="90">
        <f>総括表!AN5</f>
        <v>2055</v>
      </c>
      <c r="D22" s="90">
        <f>総括表!AO5</f>
        <v>2056</v>
      </c>
      <c r="E22" s="90">
        <f>総括表!AP5</f>
        <v>2057</v>
      </c>
      <c r="F22" s="90">
        <f>総括表!AQ5</f>
        <v>2058</v>
      </c>
      <c r="G22" s="90">
        <f>総括表!AR5</f>
        <v>2059</v>
      </c>
      <c r="H22" s="90">
        <f>総括表!AS5</f>
        <v>2060</v>
      </c>
      <c r="I22" s="90">
        <f>総括表!AT5</f>
        <v>2061</v>
      </c>
      <c r="J22" s="90">
        <f>総括表!AU5</f>
        <v>2062</v>
      </c>
      <c r="K22" s="90">
        <f>総括表!AV5</f>
        <v>2063</v>
      </c>
    </row>
    <row r="23" spans="1:11" s="92" customFormat="1" ht="15" customHeight="1">
      <c r="A23" s="105" t="str">
        <f>A8</f>
        <v>老年人口</v>
      </c>
      <c r="B23" s="105">
        <f>総括表!AM429</f>
        <v>186388.32372970364</v>
      </c>
      <c r="C23" s="105">
        <f>総括表!AN429</f>
        <v>185339.38621556392</v>
      </c>
      <c r="D23" s="105">
        <f>総括表!AO429</f>
        <v>184192.20907027565</v>
      </c>
      <c r="E23" s="105">
        <f>総括表!AP429</f>
        <v>183381.68625665334</v>
      </c>
      <c r="F23" s="105">
        <f>総括表!AQ429</f>
        <v>182406.92719305123</v>
      </c>
      <c r="G23" s="105">
        <f>総括表!AR429</f>
        <v>181634.29699988809</v>
      </c>
      <c r="H23" s="105">
        <f>総括表!AS429</f>
        <v>181418.41654227552</v>
      </c>
      <c r="I23" s="105">
        <f>総括表!AT429</f>
        <v>181029.39019308056</v>
      </c>
      <c r="J23" s="105">
        <f>総括表!AU429</f>
        <v>181409.82681737223</v>
      </c>
      <c r="K23" s="105">
        <f>総括表!AV429</f>
        <v>181882.98766819536</v>
      </c>
    </row>
    <row r="24" spans="1:11" s="92" customFormat="1" ht="15" customHeight="1">
      <c r="A24" s="94" t="str">
        <f t="shared" ref="A24:A25" si="2">A9</f>
        <v>生産年齢人口</v>
      </c>
      <c r="B24" s="94">
        <f>総括表!AM428</f>
        <v>472507.27138300001</v>
      </c>
      <c r="C24" s="94">
        <f>総括表!AN428</f>
        <v>472992.80958844605</v>
      </c>
      <c r="D24" s="94">
        <f>総括表!AO428</f>
        <v>473500.76751908043</v>
      </c>
      <c r="E24" s="94">
        <f>総括表!AP428</f>
        <v>473595.027189132</v>
      </c>
      <c r="F24" s="94">
        <f>総括表!AQ428</f>
        <v>473760.02799336507</v>
      </c>
      <c r="G24" s="94">
        <f>総括表!AR428</f>
        <v>473650.14218486845</v>
      </c>
      <c r="H24" s="94">
        <f>総括表!AS428</f>
        <v>472905.1483085826</v>
      </c>
      <c r="I24" s="94">
        <f>総括表!AT428</f>
        <v>472262.24650377716</v>
      </c>
      <c r="J24" s="94">
        <f>総括表!AU428</f>
        <v>470803.30012092466</v>
      </c>
      <c r="K24" s="94">
        <f>総括表!AV428</f>
        <v>469193.31344394787</v>
      </c>
    </row>
    <row r="25" spans="1:11" s="92" customFormat="1" ht="15" customHeight="1">
      <c r="A25" s="104" t="str">
        <f t="shared" si="2"/>
        <v>年少人口</v>
      </c>
      <c r="B25" s="104">
        <f>総括表!AM427</f>
        <v>70721.407423415483</v>
      </c>
      <c r="C25" s="104">
        <f>総括表!AN427</f>
        <v>70557.910554570946</v>
      </c>
      <c r="D25" s="104">
        <f>総括表!AO427</f>
        <v>70374.072188501683</v>
      </c>
      <c r="E25" s="104">
        <f>総括表!AP427</f>
        <v>70171.351471508271</v>
      </c>
      <c r="F25" s="104">
        <f>総括表!AQ427</f>
        <v>69959.032238687578</v>
      </c>
      <c r="G25" s="104">
        <f>総括表!AR427</f>
        <v>69735.396078883263</v>
      </c>
      <c r="H25" s="104">
        <f>総括表!AS427</f>
        <v>69517.801387360887</v>
      </c>
      <c r="I25" s="104">
        <f>総括表!AT427</f>
        <v>69305.511595902033</v>
      </c>
      <c r="J25" s="104">
        <f>総括表!AU427</f>
        <v>69110.75187890415</v>
      </c>
      <c r="K25" s="104">
        <f>総括表!AV427</f>
        <v>68929.125634079654</v>
      </c>
    </row>
    <row r="26" spans="1:11" s="92" customFormat="1" ht="6.95" customHeight="1">
      <c r="A26" s="91"/>
      <c r="E26" s="91"/>
    </row>
    <row r="27" spans="1:11" s="89" customFormat="1" ht="20.100000000000001" customHeight="1">
      <c r="A27" s="93"/>
      <c r="B27" s="90">
        <f>総括表!AW5</f>
        <v>2064</v>
      </c>
      <c r="C27" s="90">
        <f>総括表!AX5</f>
        <v>2065</v>
      </c>
      <c r="D27" s="90">
        <f>総括表!AY5</f>
        <v>2066</v>
      </c>
      <c r="E27" s="90">
        <f>総括表!AZ5</f>
        <v>2067</v>
      </c>
      <c r="F27" s="90">
        <f>総括表!BA5</f>
        <v>2068</v>
      </c>
      <c r="G27" s="90">
        <f>総括表!BB5</f>
        <v>2069</v>
      </c>
      <c r="H27" s="90">
        <f>総括表!BC5</f>
        <v>2070</v>
      </c>
      <c r="I27" s="90" t="str">
        <f>総括表!BD5</f>
        <v>　</v>
      </c>
      <c r="J27" s="90" t="str">
        <f>総括表!BE5</f>
        <v>　</v>
      </c>
      <c r="K27" s="90" t="str">
        <f>総括表!BF5</f>
        <v>　</v>
      </c>
    </row>
    <row r="28" spans="1:11" s="92" customFormat="1" ht="15" customHeight="1">
      <c r="A28" s="105" t="str">
        <f>A8</f>
        <v>老年人口</v>
      </c>
      <c r="B28" s="105">
        <f>総括表!AW429</f>
        <v>182201.49085960301</v>
      </c>
      <c r="C28" s="105">
        <f>総括表!AX429</f>
        <v>182469.70271928652</v>
      </c>
      <c r="D28" s="105">
        <f>総括表!AY429</f>
        <v>183215.62528638355</v>
      </c>
      <c r="E28" s="105">
        <f>総括表!AZ429</f>
        <v>183406.54174833882</v>
      </c>
      <c r="F28" s="105">
        <f>総括表!BA429</f>
        <v>183563.93323185091</v>
      </c>
      <c r="G28" s="105">
        <f>総括表!BB429</f>
        <v>183673.03995884056</v>
      </c>
      <c r="H28" s="105">
        <f>総括表!BC429</f>
        <v>183875.3426995693</v>
      </c>
      <c r="I28" s="105" t="str">
        <f>総括表!BD429</f>
        <v>　</v>
      </c>
      <c r="J28" s="105" t="str">
        <f>総括表!BE429</f>
        <v>　</v>
      </c>
      <c r="K28" s="105" t="str">
        <f>総括表!BF429</f>
        <v>　</v>
      </c>
    </row>
    <row r="29" spans="1:11" s="92" customFormat="1" ht="15" customHeight="1">
      <c r="A29" s="94" t="str">
        <f t="shared" ref="A29:A30" si="3">A9</f>
        <v>生産年齢人口</v>
      </c>
      <c r="B29" s="94">
        <f>総括表!AW428</f>
        <v>467714.98842513701</v>
      </c>
      <c r="C29" s="94">
        <f>総括表!AX428</f>
        <v>466273.09893653338</v>
      </c>
      <c r="D29" s="94">
        <f>総括表!AY428</f>
        <v>464348.56778622861</v>
      </c>
      <c r="E29" s="94">
        <f>総括表!AZ428</f>
        <v>462975.37824154395</v>
      </c>
      <c r="F29" s="94">
        <f>総括表!BA428</f>
        <v>461643.92332149611</v>
      </c>
      <c r="G29" s="94">
        <f>総括表!BB428</f>
        <v>460371.9376374319</v>
      </c>
      <c r="H29" s="94">
        <f>総括表!BC428</f>
        <v>459025.73168484529</v>
      </c>
      <c r="I29" s="94" t="str">
        <f>総括表!BD428</f>
        <v>　</v>
      </c>
      <c r="J29" s="94" t="str">
        <f>総括表!BE428</f>
        <v>　</v>
      </c>
      <c r="K29" s="94" t="str">
        <f>総括表!BF428</f>
        <v>　</v>
      </c>
    </row>
    <row r="30" spans="1:11" s="129" customFormat="1" ht="15" customHeight="1">
      <c r="A30" s="104" t="str">
        <f t="shared" si="3"/>
        <v>年少人口</v>
      </c>
      <c r="B30" s="104">
        <f>総括表!AW427</f>
        <v>68747.857215067808</v>
      </c>
      <c r="C30" s="104">
        <f>総括表!AX427</f>
        <v>68560.147383715434</v>
      </c>
      <c r="D30" s="104">
        <f>総括表!AY427</f>
        <v>68370.388005759072</v>
      </c>
      <c r="E30" s="104">
        <f>総括表!AZ427</f>
        <v>68186.124834459843</v>
      </c>
      <c r="F30" s="104">
        <f>総括表!BA427</f>
        <v>68006.411626895962</v>
      </c>
      <c r="G30" s="104">
        <f>総括表!BB427</f>
        <v>67830.583777706095</v>
      </c>
      <c r="H30" s="104">
        <f>総括表!BC427</f>
        <v>67670.760703583423</v>
      </c>
      <c r="I30" s="104" t="str">
        <f>総括表!BD427</f>
        <v>　</v>
      </c>
      <c r="J30" s="104" t="str">
        <f>総括表!BE427</f>
        <v>　</v>
      </c>
      <c r="K30" s="104" t="str">
        <f>総括表!BF427</f>
        <v>　</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70" zoomScaleNormal="70" workbookViewId="0">
      <selection activeCell="E25" sqref="E25"/>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総括表!$A$363</f>
        <v>総人口（年齢３区分別）_構成比_区全域（基本推計）</v>
      </c>
      <c r="K1" s="87"/>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3" t="str">
        <f>総括表!B434</f>
        <v>高齢化率</v>
      </c>
      <c r="E3" s="163"/>
      <c r="F3" s="130">
        <f>総括表!C434</f>
        <v>0.22766302476978351</v>
      </c>
      <c r="G3" s="130">
        <f>総括表!D434</f>
        <v>0.22702848667779704</v>
      </c>
      <c r="H3" s="130">
        <f>総括表!E434</f>
        <v>0.22615600148673981</v>
      </c>
      <c r="I3" s="130">
        <f>総括表!F434</f>
        <v>0.22670757504715999</v>
      </c>
      <c r="J3" s="130">
        <f>総括表!G434</f>
        <v>0.22733541648655217</v>
      </c>
      <c r="K3" s="130">
        <f>総括表!H434</f>
        <v>0.22615094210110859</v>
      </c>
    </row>
    <row r="4" spans="1:11" s="92" customFormat="1" ht="20.100000000000001" customHeight="1">
      <c r="A4" s="91"/>
      <c r="D4" s="156" t="str">
        <f>総括表!B433</f>
        <v>生産年齢人口比率</v>
      </c>
      <c r="E4" s="156"/>
      <c r="F4" s="123">
        <f>総括表!C433</f>
        <v>0.66161602895453187</v>
      </c>
      <c r="G4" s="123">
        <f>総括表!D433</f>
        <v>0.66286698083982376</v>
      </c>
      <c r="H4" s="123">
        <f>総括表!E433</f>
        <v>0.66489809977766978</v>
      </c>
      <c r="I4" s="123">
        <f>総括表!F433</f>
        <v>0.6646757679180888</v>
      </c>
      <c r="J4" s="123">
        <f>総括表!G433</f>
        <v>0.66531769458887913</v>
      </c>
      <c r="K4" s="123">
        <f>総括表!H433</f>
        <v>0.66825548271956614</v>
      </c>
    </row>
    <row r="5" spans="1:11" s="92" customFormat="1" ht="20.100000000000001" customHeight="1">
      <c r="A5" s="91"/>
      <c r="D5" s="157" t="str">
        <f>総括表!B432</f>
        <v>年少人口比率</v>
      </c>
      <c r="E5" s="157"/>
      <c r="F5" s="124">
        <f>総括表!C432</f>
        <v>0.11072094627568464</v>
      </c>
      <c r="G5" s="124">
        <f>総括表!D432</f>
        <v>0.11010453248237918</v>
      </c>
      <c r="H5" s="124">
        <f>総括表!E432</f>
        <v>0.10894589873559038</v>
      </c>
      <c r="I5" s="124">
        <f>総括表!F432</f>
        <v>0.10861665703475121</v>
      </c>
      <c r="J5" s="124">
        <f>総括表!G432</f>
        <v>0.10734688892456874</v>
      </c>
      <c r="K5" s="124">
        <f>総括表!H432</f>
        <v>0.10559357517932526</v>
      </c>
    </row>
    <row r="6" spans="1:11" s="92" customFormat="1" ht="6.95" customHeight="1">
      <c r="A6" s="91"/>
      <c r="E6" s="91"/>
    </row>
    <row r="7" spans="1:11" s="89" customFormat="1" ht="20.100000000000001" customHeight="1">
      <c r="A7" s="93"/>
      <c r="B7" s="90">
        <f>総括表!I5</f>
        <v>2024</v>
      </c>
      <c r="C7" s="90">
        <f>総括表!J5</f>
        <v>2025</v>
      </c>
      <c r="D7" s="90">
        <f>総括表!K5</f>
        <v>2026</v>
      </c>
      <c r="E7" s="90">
        <f>総括表!L5</f>
        <v>2027</v>
      </c>
      <c r="F7" s="90">
        <f>総括表!M5</f>
        <v>2028</v>
      </c>
      <c r="G7" s="90">
        <f>総括表!N5</f>
        <v>2029</v>
      </c>
      <c r="H7" s="90">
        <f>総括表!O5</f>
        <v>2030</v>
      </c>
      <c r="I7" s="90">
        <f>総括表!P5</f>
        <v>2031</v>
      </c>
      <c r="J7" s="90">
        <f>総括表!Q5</f>
        <v>2032</v>
      </c>
      <c r="K7" s="90">
        <f>総括表!R5</f>
        <v>2033</v>
      </c>
    </row>
    <row r="8" spans="1:11" s="92" customFormat="1" ht="15" customHeight="1">
      <c r="A8" s="105" t="str">
        <f>総括表!B434</f>
        <v>高齢化率</v>
      </c>
      <c r="B8" s="130">
        <f>総括表!I434</f>
        <v>0.22405177513583069</v>
      </c>
      <c r="C8" s="130">
        <f>総括表!J434</f>
        <v>0.22186310172121149</v>
      </c>
      <c r="D8" s="130">
        <f>総括表!K434</f>
        <v>0.22067127497789835</v>
      </c>
      <c r="E8" s="130">
        <f>総括表!L434</f>
        <v>0.21933077352571798</v>
      </c>
      <c r="F8" s="130">
        <f>総括表!M434</f>
        <v>0.21843227597366233</v>
      </c>
      <c r="G8" s="130">
        <f>総括表!N434</f>
        <v>0.21798828939299528</v>
      </c>
      <c r="H8" s="130">
        <f>総括表!O434</f>
        <v>0.2185638470954249</v>
      </c>
      <c r="I8" s="130">
        <f>総括表!P434</f>
        <v>0.22036934996441082</v>
      </c>
      <c r="J8" s="130">
        <f>総括表!Q434</f>
        <v>0.21920321612003263</v>
      </c>
      <c r="K8" s="130">
        <f>総括表!R434</f>
        <v>0.22187681613817289</v>
      </c>
    </row>
    <row r="9" spans="1:11" s="92" customFormat="1" ht="15" customHeight="1">
      <c r="A9" s="94" t="str">
        <f>総括表!B433</f>
        <v>生産年齢人口比率</v>
      </c>
      <c r="B9" s="123">
        <f>総括表!I433</f>
        <v>0.67307403964374612</v>
      </c>
      <c r="C9" s="123">
        <f>総括表!J433</f>
        <v>0.67631367348403904</v>
      </c>
      <c r="D9" s="123">
        <f>総括表!K433</f>
        <v>0.67841737768447619</v>
      </c>
      <c r="E9" s="123">
        <f>総括表!L433</f>
        <v>0.68074309877586869</v>
      </c>
      <c r="F9" s="123">
        <f>総括表!M433</f>
        <v>0.68249843823822365</v>
      </c>
      <c r="G9" s="123">
        <f>総括表!N433</f>
        <v>0.68391462968233219</v>
      </c>
      <c r="H9" s="123">
        <f>総括表!O433</f>
        <v>0.68433338003453115</v>
      </c>
      <c r="I9" s="123">
        <f>総括表!P433</f>
        <v>0.68361804965067197</v>
      </c>
      <c r="J9" s="123">
        <f>総括表!Q433</f>
        <v>0.68560909925997204</v>
      </c>
      <c r="K9" s="123">
        <f>総括表!R433</f>
        <v>0.68348823046050411</v>
      </c>
    </row>
    <row r="10" spans="1:11" s="92" customFormat="1" ht="15" customHeight="1">
      <c r="A10" s="104" t="str">
        <f>総括表!B432</f>
        <v>年少人口比率</v>
      </c>
      <c r="B10" s="124">
        <f>総括表!I432</f>
        <v>0.10287418522042323</v>
      </c>
      <c r="C10" s="124">
        <f>総括表!J432</f>
        <v>0.10182322479474946</v>
      </c>
      <c r="D10" s="124">
        <f>総括表!K432</f>
        <v>0.10091134733762552</v>
      </c>
      <c r="E10" s="124">
        <f>総括表!L432</f>
        <v>9.9926127698413247E-2</v>
      </c>
      <c r="F10" s="124">
        <f>総括表!M432</f>
        <v>9.9069285788114192E-2</v>
      </c>
      <c r="G10" s="124">
        <f>総括表!N432</f>
        <v>9.8097080924672661E-2</v>
      </c>
      <c r="H10" s="124">
        <f>総括表!O432</f>
        <v>9.7102772870044096E-2</v>
      </c>
      <c r="I10" s="124">
        <f>総括表!P432</f>
        <v>9.6012600384917199E-2</v>
      </c>
      <c r="J10" s="124">
        <f>総括表!Q432</f>
        <v>9.5187684619995327E-2</v>
      </c>
      <c r="K10" s="124">
        <f>総括表!R432</f>
        <v>9.4634953401323024E-2</v>
      </c>
    </row>
    <row r="11" spans="1:11" s="92" customFormat="1" ht="6.95" customHeight="1">
      <c r="A11" s="91"/>
      <c r="E11" s="91"/>
    </row>
    <row r="12" spans="1:11" s="89" customFormat="1" ht="20.100000000000001" customHeight="1">
      <c r="A12" s="93"/>
      <c r="B12" s="90">
        <f>総括表!S5</f>
        <v>2034</v>
      </c>
      <c r="C12" s="90">
        <f>総括表!T5</f>
        <v>2035</v>
      </c>
      <c r="D12" s="90">
        <f>総括表!U5</f>
        <v>2036</v>
      </c>
      <c r="E12" s="90">
        <f>総括表!V5</f>
        <v>2037</v>
      </c>
      <c r="F12" s="90">
        <f>総括表!W5</f>
        <v>2038</v>
      </c>
      <c r="G12" s="90">
        <f>総括表!X5</f>
        <v>2039</v>
      </c>
      <c r="H12" s="90">
        <f>総括表!Y5</f>
        <v>2040</v>
      </c>
      <c r="I12" s="90">
        <f>総括表!Z5</f>
        <v>2041</v>
      </c>
      <c r="J12" s="90">
        <f>総括表!AA5</f>
        <v>2042</v>
      </c>
      <c r="K12" s="90">
        <f>総括表!AB5</f>
        <v>2043</v>
      </c>
    </row>
    <row r="13" spans="1:11" s="92" customFormat="1" ht="15" customHeight="1">
      <c r="A13" s="105" t="str">
        <f>A8</f>
        <v>高齢化率</v>
      </c>
      <c r="B13" s="130">
        <f>総括表!S434</f>
        <v>0.22439793989265183</v>
      </c>
      <c r="C13" s="130">
        <f>総括表!T434</f>
        <v>0.22728314195997931</v>
      </c>
      <c r="D13" s="130">
        <f>総括表!U434</f>
        <v>0.23038172643532515</v>
      </c>
      <c r="E13" s="130">
        <f>総括表!V434</f>
        <v>0.2338880162474152</v>
      </c>
      <c r="F13" s="130">
        <f>総括表!W434</f>
        <v>0.23739993447018215</v>
      </c>
      <c r="G13" s="130">
        <f>総括表!X434</f>
        <v>0.24096475998922659</v>
      </c>
      <c r="H13" s="130">
        <f>総括表!Y434</f>
        <v>0.2439372819425657</v>
      </c>
      <c r="I13" s="130">
        <f>総括表!Z434</f>
        <v>0.2463474847691908</v>
      </c>
      <c r="J13" s="130">
        <f>総括表!AA434</f>
        <v>0.24849837243576559</v>
      </c>
      <c r="K13" s="130">
        <f>総括表!AB434</f>
        <v>0.25004963192900609</v>
      </c>
    </row>
    <row r="14" spans="1:11" s="92" customFormat="1" ht="15" customHeight="1">
      <c r="A14" s="94" t="str">
        <f>A9</f>
        <v>生産年齢人口比率</v>
      </c>
      <c r="B14" s="123">
        <f>総括表!S433</f>
        <v>0.68152822943245617</v>
      </c>
      <c r="C14" s="123">
        <f>総括表!T433</f>
        <v>0.67852198640945605</v>
      </c>
      <c r="D14" s="123">
        <f>総括表!U433</f>
        <v>0.67534532069552822</v>
      </c>
      <c r="E14" s="123">
        <f>総括表!V433</f>
        <v>0.67145479024445553</v>
      </c>
      <c r="F14" s="123">
        <f>総括表!W433</f>
        <v>0.66741625373788371</v>
      </c>
      <c r="G14" s="123">
        <f>総括表!X433</f>
        <v>0.66295160216328852</v>
      </c>
      <c r="H14" s="123">
        <f>総括表!Y433</f>
        <v>0.65985732290759247</v>
      </c>
      <c r="I14" s="123">
        <f>総括表!Z433</f>
        <v>0.65732757510733142</v>
      </c>
      <c r="J14" s="123">
        <f>総括表!AA433</f>
        <v>0.65502388623606356</v>
      </c>
      <c r="K14" s="123">
        <f>総括表!AB433</f>
        <v>0.65327648955287598</v>
      </c>
    </row>
    <row r="15" spans="1:11" s="92" customFormat="1" ht="15" customHeight="1">
      <c r="A15" s="104" t="str">
        <f>A10</f>
        <v>年少人口比率</v>
      </c>
      <c r="B15" s="124">
        <f>総括表!S432</f>
        <v>9.4073830674892056E-2</v>
      </c>
      <c r="C15" s="124">
        <f>総括表!T432</f>
        <v>9.4194871630564628E-2</v>
      </c>
      <c r="D15" s="124">
        <f>総括表!U432</f>
        <v>9.4272952869146567E-2</v>
      </c>
      <c r="E15" s="124">
        <f>総括表!V432</f>
        <v>9.4657193508129303E-2</v>
      </c>
      <c r="F15" s="124">
        <f>総括表!W432</f>
        <v>9.5183811791934039E-2</v>
      </c>
      <c r="G15" s="124">
        <f>総括表!X432</f>
        <v>9.6083637847484707E-2</v>
      </c>
      <c r="H15" s="124">
        <f>総括表!Y432</f>
        <v>9.6205395149841805E-2</v>
      </c>
      <c r="I15" s="124">
        <f>総括表!Z432</f>
        <v>9.6324940123477837E-2</v>
      </c>
      <c r="J15" s="124">
        <f>総括表!AA432</f>
        <v>9.6477741328170927E-2</v>
      </c>
      <c r="K15" s="124">
        <f>総括表!AB432</f>
        <v>9.6673878518117942E-2</v>
      </c>
    </row>
    <row r="16" spans="1:11" s="92" customFormat="1" ht="6.95" customHeight="1">
      <c r="A16" s="91"/>
      <c r="E16" s="91"/>
    </row>
    <row r="17" spans="1:11" s="89" customFormat="1" ht="20.100000000000001" customHeight="1">
      <c r="A17" s="93"/>
      <c r="B17" s="90">
        <f>総括表!AC5</f>
        <v>2044</v>
      </c>
      <c r="C17" s="90">
        <f>総括表!AD5</f>
        <v>2045</v>
      </c>
      <c r="D17" s="90">
        <f>総括表!AE5</f>
        <v>2046</v>
      </c>
      <c r="E17" s="90">
        <f>総括表!AF5</f>
        <v>2047</v>
      </c>
      <c r="F17" s="90">
        <f>総括表!AG5</f>
        <v>2048</v>
      </c>
      <c r="G17" s="90">
        <f>総括表!AH5</f>
        <v>2049</v>
      </c>
      <c r="H17" s="90">
        <f>総括表!AI5</f>
        <v>2050</v>
      </c>
      <c r="I17" s="90">
        <f>総括表!AJ5</f>
        <v>2051</v>
      </c>
      <c r="J17" s="90">
        <f>総括表!AK5</f>
        <v>2052</v>
      </c>
      <c r="K17" s="90">
        <f>総括表!AL5</f>
        <v>2053</v>
      </c>
    </row>
    <row r="18" spans="1:11" s="92" customFormat="1" ht="15" customHeight="1">
      <c r="A18" s="105" t="str">
        <f>A8</f>
        <v>高齢化率</v>
      </c>
      <c r="B18" s="130">
        <f>総括表!AC434</f>
        <v>0.25162922737305032</v>
      </c>
      <c r="C18" s="130">
        <f>総括表!AD434</f>
        <v>0.25281467565649307</v>
      </c>
      <c r="D18" s="130">
        <f>総括表!AE434</f>
        <v>0.25374375039592317</v>
      </c>
      <c r="E18" s="130">
        <f>総括表!AF434</f>
        <v>0.25477623105769742</v>
      </c>
      <c r="F18" s="130">
        <f>総括表!AG434</f>
        <v>0.25558078393568473</v>
      </c>
      <c r="G18" s="130">
        <f>総括表!AH434</f>
        <v>0.25615104115462822</v>
      </c>
      <c r="H18" s="130">
        <f>総括表!AI434</f>
        <v>0.25683545879514574</v>
      </c>
      <c r="I18" s="130">
        <f>総括表!AJ434</f>
        <v>0.25715454812220223</v>
      </c>
      <c r="J18" s="130">
        <f>総括表!AK434</f>
        <v>0.2568269045605272</v>
      </c>
      <c r="K18" s="130">
        <f>総括表!AL434</f>
        <v>0.25619394150750796</v>
      </c>
    </row>
    <row r="19" spans="1:11" s="92" customFormat="1" ht="15" customHeight="1">
      <c r="A19" s="94" t="str">
        <f>A9</f>
        <v>生産年齢人口比率</v>
      </c>
      <c r="B19" s="123">
        <f>総括表!AC433</f>
        <v>0.65149395279273792</v>
      </c>
      <c r="C19" s="123">
        <f>総括表!AD433</f>
        <v>0.65011672043281599</v>
      </c>
      <c r="D19" s="123">
        <f>総括表!AE433</f>
        <v>0.64904612586673416</v>
      </c>
      <c r="E19" s="123">
        <f>総括表!AF433</f>
        <v>0.64791596651219441</v>
      </c>
      <c r="F19" s="123">
        <f>総括表!AG433</f>
        <v>0.64708460089575293</v>
      </c>
      <c r="G19" s="123">
        <f>総括表!AH433</f>
        <v>0.64653057198897168</v>
      </c>
      <c r="H19" s="123">
        <f>総括表!AI433</f>
        <v>0.64588192955095047</v>
      </c>
      <c r="I19" s="123">
        <f>総括表!AJ433</f>
        <v>0.64562800063425063</v>
      </c>
      <c r="J19" s="123">
        <f>総括表!AK433</f>
        <v>0.64603810884050927</v>
      </c>
      <c r="K19" s="123">
        <f>総括表!AL433</f>
        <v>0.64677151867048266</v>
      </c>
    </row>
    <row r="20" spans="1:11" s="92" customFormat="1" ht="15" customHeight="1">
      <c r="A20" s="104" t="str">
        <f>A10</f>
        <v>年少人口比率</v>
      </c>
      <c r="B20" s="124">
        <f>総括表!AC432</f>
        <v>9.6876819834211758E-2</v>
      </c>
      <c r="C20" s="124">
        <f>総括表!AD432</f>
        <v>9.7068603910690901E-2</v>
      </c>
      <c r="D20" s="124">
        <f>総括表!AE432</f>
        <v>9.721012373734278E-2</v>
      </c>
      <c r="E20" s="124">
        <f>総括表!AF432</f>
        <v>9.730780243010817E-2</v>
      </c>
      <c r="F20" s="124">
        <f>総括表!AG432</f>
        <v>9.7334615168562469E-2</v>
      </c>
      <c r="G20" s="124">
        <f>総括表!AH432</f>
        <v>9.7318386856400152E-2</v>
      </c>
      <c r="H20" s="124">
        <f>総括表!AI432</f>
        <v>9.7282611653903728E-2</v>
      </c>
      <c r="I20" s="124">
        <f>総括表!AJ432</f>
        <v>9.7217451243547193E-2</v>
      </c>
      <c r="J20" s="124">
        <f>総括表!AK432</f>
        <v>9.7134986598963607E-2</v>
      </c>
      <c r="K20" s="124">
        <f>総括表!AL432</f>
        <v>9.7034539822009366E-2</v>
      </c>
    </row>
    <row r="21" spans="1:11" s="92" customFormat="1" ht="6.95" customHeight="1">
      <c r="A21" s="91"/>
      <c r="E21" s="91"/>
    </row>
    <row r="22" spans="1:11" s="92" customFormat="1" ht="20.100000000000001" customHeight="1">
      <c r="A22" s="102"/>
      <c r="B22" s="90">
        <f>総括表!AM5</f>
        <v>2054</v>
      </c>
      <c r="C22" s="90">
        <f>総括表!AN5</f>
        <v>2055</v>
      </c>
      <c r="D22" s="90">
        <f>総括表!AO5</f>
        <v>2056</v>
      </c>
      <c r="E22" s="90">
        <f>総括表!AP5</f>
        <v>2057</v>
      </c>
      <c r="F22" s="90">
        <f>総括表!AQ5</f>
        <v>2058</v>
      </c>
      <c r="G22" s="90">
        <f>総括表!AR5</f>
        <v>2059</v>
      </c>
      <c r="H22" s="90">
        <f>総括表!AS5</f>
        <v>2060</v>
      </c>
      <c r="I22" s="90">
        <f>総括表!AT5</f>
        <v>2061</v>
      </c>
      <c r="J22" s="90">
        <f>総括表!AU5</f>
        <v>2062</v>
      </c>
      <c r="K22" s="90">
        <f>総括表!AV5</f>
        <v>2063</v>
      </c>
    </row>
    <row r="23" spans="1:11" s="92" customFormat="1" ht="15" customHeight="1">
      <c r="A23" s="105" t="str">
        <f>A8</f>
        <v>高齢化率</v>
      </c>
      <c r="B23" s="130">
        <f>総括表!AM434</f>
        <v>0.25546049925073755</v>
      </c>
      <c r="C23" s="130">
        <f>総括表!AN434</f>
        <v>0.25427617222229837</v>
      </c>
      <c r="D23" s="130">
        <f>総括表!AO434</f>
        <v>0.25298797601053769</v>
      </c>
      <c r="E23" s="130">
        <f>総括表!AP434</f>
        <v>0.25219304719941915</v>
      </c>
      <c r="F23" s="130">
        <f>総括表!AQ434</f>
        <v>0.25120561769160693</v>
      </c>
      <c r="G23" s="130">
        <f>総括表!AR434</f>
        <v>0.25052321076683404</v>
      </c>
      <c r="H23" s="130">
        <f>総括表!AS434</f>
        <v>0.25063283891206906</v>
      </c>
      <c r="I23" s="130">
        <f>総括表!AT434</f>
        <v>0.25052602355377224</v>
      </c>
      <c r="J23" s="130">
        <f>総括表!AU434</f>
        <v>0.251495662551531</v>
      </c>
      <c r="K23" s="130">
        <f>総括表!AV434</f>
        <v>0.25261335666613366</v>
      </c>
    </row>
    <row r="24" spans="1:11" s="92" customFormat="1" ht="15" customHeight="1">
      <c r="A24" s="94" t="str">
        <f>A9</f>
        <v>生産年齢人口比率</v>
      </c>
      <c r="B24" s="123">
        <f>総括表!AM433</f>
        <v>0.64761000599024399</v>
      </c>
      <c r="C24" s="123">
        <f>総括表!AN433</f>
        <v>0.64892197803512919</v>
      </c>
      <c r="D24" s="123">
        <f>総括表!AO433</f>
        <v>0.65035324468248434</v>
      </c>
      <c r="E24" s="123">
        <f>総括表!AP433</f>
        <v>0.65130480302247529</v>
      </c>
      <c r="F24" s="123">
        <f>総括表!AQ433</f>
        <v>0.65244879841493197</v>
      </c>
      <c r="G24" s="123">
        <f>総括表!AR433</f>
        <v>0.65329266752079218</v>
      </c>
      <c r="H24" s="123">
        <f>総括表!AS433</f>
        <v>0.65332705529977642</v>
      </c>
      <c r="I24" s="123">
        <f>総括表!AT433</f>
        <v>0.65356228933308835</v>
      </c>
      <c r="J24" s="123">
        <f>総括表!AU433</f>
        <v>0.65269335169234888</v>
      </c>
      <c r="K24" s="123">
        <f>総括表!AV433</f>
        <v>0.6516524681824688</v>
      </c>
    </row>
    <row r="25" spans="1:11" s="92" customFormat="1" ht="15" customHeight="1">
      <c r="A25" s="104" t="str">
        <f>A10</f>
        <v>年少人口比率</v>
      </c>
      <c r="B25" s="124">
        <f>総括表!AM432</f>
        <v>9.6929494759018409E-2</v>
      </c>
      <c r="C25" s="124">
        <f>総括表!AN432</f>
        <v>9.680184974257236E-2</v>
      </c>
      <c r="D25" s="124">
        <f>総括表!AO432</f>
        <v>9.6658779306977916E-2</v>
      </c>
      <c r="E25" s="124">
        <f>総括表!AP432</f>
        <v>9.6502149778105534E-2</v>
      </c>
      <c r="F25" s="124">
        <f>総括表!AQ432</f>
        <v>9.6345583893461026E-2</v>
      </c>
      <c r="G25" s="124">
        <f>総括表!AR432</f>
        <v>9.6184121712373991E-2</v>
      </c>
      <c r="H25" s="124">
        <f>総括表!AS432</f>
        <v>9.604010578815457E-2</v>
      </c>
      <c r="I25" s="124">
        <f>総括表!AT432</f>
        <v>9.5911687113139507E-2</v>
      </c>
      <c r="J25" s="124">
        <f>総括表!AU432</f>
        <v>9.5810985756120098E-2</v>
      </c>
      <c r="K25" s="124">
        <f>総括表!AV432</f>
        <v>9.5734175151397566E-2</v>
      </c>
    </row>
    <row r="26" spans="1:11" s="92" customFormat="1" ht="6.95" customHeight="1">
      <c r="A26" s="91"/>
      <c r="E26" s="91"/>
    </row>
    <row r="27" spans="1:11" s="89" customFormat="1" ht="20.100000000000001" customHeight="1">
      <c r="A27" s="93"/>
      <c r="B27" s="90">
        <f>総括表!AW5</f>
        <v>2064</v>
      </c>
      <c r="C27" s="90">
        <f>総括表!AX5</f>
        <v>2065</v>
      </c>
      <c r="D27" s="90">
        <f>総括表!AY5</f>
        <v>2066</v>
      </c>
      <c r="E27" s="90">
        <f>総括表!AZ5</f>
        <v>2067</v>
      </c>
      <c r="F27" s="90">
        <f>総括表!BA5</f>
        <v>2068</v>
      </c>
      <c r="G27" s="90">
        <f>総括表!BB5</f>
        <v>2069</v>
      </c>
      <c r="H27" s="90">
        <f>総括表!BC5</f>
        <v>2070</v>
      </c>
      <c r="I27" s="90" t="str">
        <f>総括表!BD5</f>
        <v>　</v>
      </c>
      <c r="J27" s="90" t="str">
        <f>総括表!BE5</f>
        <v>　</v>
      </c>
      <c r="K27" s="90" t="str">
        <f>総括表!BF5</f>
        <v>　</v>
      </c>
    </row>
    <row r="28" spans="1:11" s="92" customFormat="1" ht="15" customHeight="1">
      <c r="A28" s="105" t="str">
        <f>A8</f>
        <v>高齢化率</v>
      </c>
      <c r="B28" s="130">
        <f>総括表!AW434</f>
        <v>0.25352794288777364</v>
      </c>
      <c r="C28" s="130">
        <f>総括表!AX434</f>
        <v>0.25438303713042365</v>
      </c>
      <c r="D28" s="130">
        <f>総括表!AY434</f>
        <v>0.25591112669877791</v>
      </c>
      <c r="E28" s="130">
        <f>総括表!AZ434</f>
        <v>0.25666770726281835</v>
      </c>
      <c r="F28" s="130">
        <f>総括表!BA434</f>
        <v>0.25737557620686968</v>
      </c>
      <c r="G28" s="130">
        <f>総括表!BB434</f>
        <v>0.2580128465210077</v>
      </c>
      <c r="H28" s="130">
        <f>総括表!BC434</f>
        <v>0.25877094140214268</v>
      </c>
      <c r="I28" s="130" t="str">
        <f>総括表!BD434</f>
        <v>　</v>
      </c>
      <c r="J28" s="130" t="str">
        <f>総括表!BE434</f>
        <v>　</v>
      </c>
      <c r="K28" s="130" t="str">
        <f>総括表!BF434</f>
        <v>　</v>
      </c>
    </row>
    <row r="29" spans="1:11" s="92" customFormat="1" ht="15" customHeight="1">
      <c r="A29" s="94" t="str">
        <f>A9</f>
        <v>生産年齢人口比率</v>
      </c>
      <c r="B29" s="123">
        <f>総括表!AW433</f>
        <v>0.65081146325293138</v>
      </c>
      <c r="C29" s="123">
        <f>総括表!AX433</f>
        <v>0.65003650070151031</v>
      </c>
      <c r="D29" s="123">
        <f>総括表!AY433</f>
        <v>0.64859077918377261</v>
      </c>
      <c r="E29" s="123">
        <f>総括表!AZ433</f>
        <v>0.64790943507046139</v>
      </c>
      <c r="F29" s="123">
        <f>総括表!BA433</f>
        <v>0.64727241716486494</v>
      </c>
      <c r="G29" s="123">
        <f>総括表!BB433</f>
        <v>0.64670282647275601</v>
      </c>
      <c r="H29" s="123">
        <f>総括表!BC433</f>
        <v>0.64599482982322132</v>
      </c>
      <c r="I29" s="123" t="str">
        <f>総括表!BD433</f>
        <v>　</v>
      </c>
      <c r="J29" s="123" t="str">
        <f>総括表!BE433</f>
        <v>　</v>
      </c>
      <c r="K29" s="123" t="str">
        <f>総括表!BF433</f>
        <v>　</v>
      </c>
    </row>
    <row r="30" spans="1:11" s="129" customFormat="1" ht="15" customHeight="1">
      <c r="A30" s="104" t="str">
        <f>A10</f>
        <v>年少人口比率</v>
      </c>
      <c r="B30" s="124">
        <f>総括表!AW432</f>
        <v>9.5660593859294957E-2</v>
      </c>
      <c r="C30" s="124">
        <f>総括表!AX432</f>
        <v>9.5580462168065927E-2</v>
      </c>
      <c r="D30" s="124">
        <f>総括表!AY432</f>
        <v>9.5498094117449486E-2</v>
      </c>
      <c r="E30" s="124">
        <f>総括表!AZ432</f>
        <v>9.542285766672029E-2</v>
      </c>
      <c r="F30" s="124">
        <f>総括表!BA432</f>
        <v>9.5352006628265373E-2</v>
      </c>
      <c r="G30" s="124">
        <f>総括表!BB432</f>
        <v>9.5284327006236125E-2</v>
      </c>
      <c r="H30" s="124">
        <f>総括表!BC432</f>
        <v>9.5234228774636137E-2</v>
      </c>
      <c r="I30" s="124" t="str">
        <f>総括表!BD432</f>
        <v>　</v>
      </c>
      <c r="J30" s="124" t="str">
        <f>総括表!BE432</f>
        <v>　</v>
      </c>
      <c r="K30" s="124" t="str">
        <f>総括表!BF432</f>
        <v>　</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zoomScale="70" zoomScaleNormal="70" workbookViewId="0">
      <selection activeCell="B9" sqref="B9"/>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総括表!$A$382</f>
        <v>総人口（世代別）_区全域（基本推計）</v>
      </c>
      <c r="K1" s="87" t="s">
        <v>267</v>
      </c>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4" t="str">
        <f>総括表!B440</f>
        <v>明治・大正・昭和生まれ</v>
      </c>
      <c r="E3" s="164"/>
      <c r="F3" s="96">
        <f>IFERROR(総括表!C440,総括表!C439+総括表!C441)</f>
        <v>531115</v>
      </c>
      <c r="G3" s="96">
        <f>IFERROR(総括表!D440,総括表!D439+総括表!D441)</f>
        <v>523672</v>
      </c>
      <c r="H3" s="96">
        <f>IFERROR(総括表!E440,総括表!E439+総括表!E441)</f>
        <v>515622</v>
      </c>
      <c r="I3" s="96">
        <f>IFERROR(総括表!F440,総括表!F439+総括表!F441)</f>
        <v>505252</v>
      </c>
      <c r="J3" s="96">
        <f>IFERROR(総括表!G440,総括表!G439+総括表!G441)</f>
        <v>493580</v>
      </c>
      <c r="K3" s="96">
        <f>IFERROR(総括表!H440,総括表!H439+総括表!H441)</f>
        <v>482826</v>
      </c>
    </row>
    <row r="4" spans="1:11" s="92" customFormat="1" ht="20.100000000000001" customHeight="1">
      <c r="A4" s="91"/>
      <c r="D4" s="156" t="str">
        <f>総括表!B438</f>
        <v>平成生まれ</v>
      </c>
      <c r="E4" s="156"/>
      <c r="F4" s="94">
        <f>IFERROR(総括表!C438,"")</f>
        <v>192226</v>
      </c>
      <c r="G4" s="94">
        <f>IFERROR(総括表!D438,"")</f>
        <v>205862</v>
      </c>
      <c r="H4" s="94">
        <f>IFERROR(総括表!E438,"")</f>
        <v>213616</v>
      </c>
      <c r="I4" s="94">
        <f>IFERROR(総括表!F438,"")</f>
        <v>217926</v>
      </c>
      <c r="J4" s="94">
        <f>IFERROR(総括表!G438,"")</f>
        <v>220060</v>
      </c>
      <c r="K4" s="94">
        <f>IFERROR(総括表!H438,"")</f>
        <v>226281</v>
      </c>
    </row>
    <row r="5" spans="1:11" s="92" customFormat="1" ht="20.100000000000001" customHeight="1">
      <c r="A5" s="91"/>
      <c r="D5" s="165" t="str">
        <f>総括表!B437</f>
        <v>令和生まれ</v>
      </c>
      <c r="E5" s="165"/>
      <c r="F5" s="131">
        <f>IFERROR(総括表!C437,"")</f>
        <v>0</v>
      </c>
      <c r="G5" s="131">
        <f>IFERROR(総括表!D437,"")</f>
        <v>0</v>
      </c>
      <c r="H5" s="131">
        <f>IFERROR(総括表!E437,"")</f>
        <v>5255</v>
      </c>
      <c r="I5" s="131">
        <f>IFERROR(総括表!F437,"")</f>
        <v>10494</v>
      </c>
      <c r="J5" s="131">
        <f>IFERROR(総括表!G437,"")</f>
        <v>15063</v>
      </c>
      <c r="K5" s="131">
        <f>IFERROR(総括表!H437,"")</f>
        <v>19318</v>
      </c>
    </row>
    <row r="6" spans="1:11" s="92" customFormat="1" ht="6.95" customHeight="1">
      <c r="A6" s="91"/>
      <c r="E6" s="91"/>
    </row>
    <row r="7" spans="1:11" s="89" customFormat="1" ht="20.100000000000001" customHeight="1">
      <c r="A7" s="93"/>
      <c r="B7" s="90">
        <f>総括表!I5</f>
        <v>2024</v>
      </c>
      <c r="C7" s="90">
        <f>総括表!J5</f>
        <v>2025</v>
      </c>
      <c r="D7" s="90">
        <f>総括表!K5</f>
        <v>2026</v>
      </c>
      <c r="E7" s="90">
        <f>総括表!L5</f>
        <v>2027</v>
      </c>
      <c r="F7" s="90">
        <f>総括表!M5</f>
        <v>2028</v>
      </c>
      <c r="G7" s="90">
        <f>総括表!N5</f>
        <v>2029</v>
      </c>
      <c r="H7" s="90">
        <f>総括表!O5</f>
        <v>2030</v>
      </c>
      <c r="I7" s="90">
        <f>総括表!P5</f>
        <v>2031</v>
      </c>
      <c r="J7" s="90">
        <f>総括表!Q5</f>
        <v>2032</v>
      </c>
      <c r="K7" s="90">
        <f>総括表!R5</f>
        <v>2033</v>
      </c>
    </row>
    <row r="8" spans="1:11" s="92" customFormat="1" ht="15" customHeight="1">
      <c r="A8" s="96" t="str">
        <f>総括表!B440</f>
        <v>明治・大正・昭和生まれ</v>
      </c>
      <c r="B8" s="96">
        <f>IFERROR(総括表!I440,総括表!I439+総括表!I441)</f>
        <v>473518</v>
      </c>
      <c r="C8" s="96">
        <f>IFERROR(総括表!J440,総括表!J439+総括表!J441)</f>
        <v>462483.60992651369</v>
      </c>
      <c r="D8" s="96">
        <f>IFERROR(総括表!K440,総括表!K439+総括表!K441)</f>
        <v>451961.28873150959</v>
      </c>
      <c r="E8" s="96">
        <f>IFERROR(総括表!L440,総括表!L439+総括表!L441)</f>
        <v>441489.43743445433</v>
      </c>
      <c r="F8" s="96">
        <f>IFERROR(総括表!M440,総括表!M439+総括表!M441)</f>
        <v>431038.34112596232</v>
      </c>
      <c r="G8" s="96">
        <f>IFERROR(総括表!N440,総括表!N439+総括表!N441)</f>
        <v>420600.84552269598</v>
      </c>
      <c r="H8" s="96">
        <f>IFERROR(総括表!O440,総括表!O439+総括表!O441)</f>
        <v>410176.21399727435</v>
      </c>
      <c r="I8" s="96">
        <f>IFERROR(総括表!P440,総括表!P439+総括表!P441)</f>
        <v>400140.04819575476</v>
      </c>
      <c r="J8" s="96">
        <f>IFERROR(総括表!Q440,総括表!Q439+総括表!Q441)</f>
        <v>390121.22639235109</v>
      </c>
      <c r="K8" s="96">
        <f>IFERROR(総括表!R440,総括表!R439+総括表!R441)</f>
        <v>380103.43269430636</v>
      </c>
    </row>
    <row r="9" spans="1:11" s="92" customFormat="1" ht="15" customHeight="1">
      <c r="A9" s="94" t="str">
        <f>総括表!B438</f>
        <v>平成生まれ</v>
      </c>
      <c r="B9" s="94">
        <f>IFERROR(総括表!I438,"")</f>
        <v>236752</v>
      </c>
      <c r="C9" s="94">
        <f>IFERROR(総括表!J438,"")</f>
        <v>243114.18075523371</v>
      </c>
      <c r="D9" s="94">
        <f>IFERROR(総括表!K438,"")</f>
        <v>249321.5816342521</v>
      </c>
      <c r="E9" s="94">
        <f>IFERROR(総括表!L438,"")</f>
        <v>255418.88686412267</v>
      </c>
      <c r="F9" s="94">
        <f>IFERROR(総括表!M438,"")</f>
        <v>261369.36370586153</v>
      </c>
      <c r="G9" s="94">
        <f>IFERROR(総括表!N438,"")</f>
        <v>267154.57978027401</v>
      </c>
      <c r="H9" s="94">
        <f>IFERROR(総括表!O438,"")</f>
        <v>272873.25028477155</v>
      </c>
      <c r="I9" s="94">
        <f>IFERROR(総括表!P438,"")</f>
        <v>278504.61804307962</v>
      </c>
      <c r="J9" s="94">
        <f>IFERROR(総括表!Q438,"")</f>
        <v>284080.05117613409</v>
      </c>
      <c r="K9" s="94">
        <f>IFERROR(総括表!R438,"")</f>
        <v>289624.35796155111</v>
      </c>
    </row>
    <row r="10" spans="1:11" s="92" customFormat="1" ht="15" customHeight="1">
      <c r="A10" s="131" t="str">
        <f>総括表!B437</f>
        <v>令和生まれ</v>
      </c>
      <c r="B10" s="131">
        <f>IFERROR(総括表!I437,"")</f>
        <v>23364</v>
      </c>
      <c r="C10" s="131">
        <f>IFERROR(総括表!J437,"")</f>
        <v>28068.722574492931</v>
      </c>
      <c r="D10" s="131">
        <f>IFERROR(総括表!K437,"")</f>
        <v>32715.831056063224</v>
      </c>
      <c r="E10" s="131">
        <f>IFERROR(総括表!L437,"")</f>
        <v>37281.811687870053</v>
      </c>
      <c r="F10" s="131">
        <f>IFERROR(総括表!M437,"")</f>
        <v>41817.454082581811</v>
      </c>
      <c r="G10" s="131">
        <f>IFERROR(総括表!N437,"")</f>
        <v>46339.680669486697</v>
      </c>
      <c r="H10" s="131">
        <f>IFERROR(総括表!O437,"")</f>
        <v>50866.264324076881</v>
      </c>
      <c r="I10" s="131">
        <f>IFERROR(総括表!P437,"")</f>
        <v>55405.871579907231</v>
      </c>
      <c r="J10" s="131">
        <f>IFERROR(総括表!Q437,"")</f>
        <v>59951.770116820975</v>
      </c>
      <c r="K10" s="131">
        <f>IFERROR(総括表!R437,"")</f>
        <v>64506.921267975282</v>
      </c>
    </row>
    <row r="11" spans="1:11" s="92" customFormat="1" ht="6.95" customHeight="1">
      <c r="A11" s="91"/>
      <c r="E11" s="91"/>
    </row>
    <row r="12" spans="1:11" s="89" customFormat="1" ht="20.100000000000001" customHeight="1">
      <c r="A12" s="93"/>
      <c r="B12" s="90">
        <f>総括表!S5</f>
        <v>2034</v>
      </c>
      <c r="C12" s="90">
        <f>総括表!T5</f>
        <v>2035</v>
      </c>
      <c r="D12" s="90">
        <f>総括表!U5</f>
        <v>2036</v>
      </c>
      <c r="E12" s="90">
        <f>総括表!V5</f>
        <v>2037</v>
      </c>
      <c r="F12" s="90">
        <f>総括表!W5</f>
        <v>2038</v>
      </c>
      <c r="G12" s="90">
        <f>総括表!X5</f>
        <v>2039</v>
      </c>
      <c r="H12" s="90">
        <f>総括表!Y5</f>
        <v>2040</v>
      </c>
      <c r="I12" s="90">
        <f>総括表!Z5</f>
        <v>2041</v>
      </c>
      <c r="J12" s="90">
        <f>総括表!AA5</f>
        <v>2042</v>
      </c>
      <c r="K12" s="90">
        <f>総括表!AB5</f>
        <v>2043</v>
      </c>
    </row>
    <row r="13" spans="1:11" s="92" customFormat="1" ht="15" customHeight="1">
      <c r="A13" s="96" t="str">
        <f>A8</f>
        <v>明治・大正・昭和生まれ</v>
      </c>
      <c r="B13" s="96">
        <f>IFERROR(総括表!S440,総括表!S439+総括表!S441)</f>
        <v>370068.56271248806</v>
      </c>
      <c r="C13" s="96">
        <f>IFERROR(総括表!T440,総括表!T439+総括表!T441)</f>
        <v>360039.98148494295</v>
      </c>
      <c r="D13" s="96">
        <f>IFERROR(総括表!U440,総括表!U439+総括表!U441)</f>
        <v>350359.33291701833</v>
      </c>
      <c r="E13" s="96">
        <f>IFERROR(総括表!V440,総括表!V439+総括表!V441)</f>
        <v>340651.53437203116</v>
      </c>
      <c r="F13" s="96">
        <f>IFERROR(総括表!W440,総括表!W439+総括表!W441)</f>
        <v>330946.46399484924</v>
      </c>
      <c r="G13" s="96">
        <f>IFERROR(総括表!X440,総括表!X439+総括表!X441)</f>
        <v>321289.85709210241</v>
      </c>
      <c r="H13" s="96">
        <f>IFERROR(総括表!Y440,総括表!Y439+総括表!Y441)</f>
        <v>311684.47038143693</v>
      </c>
      <c r="I13" s="96">
        <f>IFERROR(総括表!Z440,総括表!Z439+総括表!Z441)</f>
        <v>302482.6154563633</v>
      </c>
      <c r="J13" s="96">
        <f>IFERROR(総括表!AA440,総括表!AA439+総括表!AA441)</f>
        <v>293282.95494321763</v>
      </c>
      <c r="K13" s="96">
        <f>IFERROR(総括表!AB440,総括表!AB439+総括表!AB441)</f>
        <v>284059.44961568917</v>
      </c>
    </row>
    <row r="14" spans="1:11" s="92" customFormat="1" ht="15" customHeight="1">
      <c r="A14" s="94" t="str">
        <f t="shared" ref="A14:A15" si="0">A9</f>
        <v>平成生まれ</v>
      </c>
      <c r="B14" s="94">
        <f>IFERROR(総括表!S438,"")</f>
        <v>295107.93390331615</v>
      </c>
      <c r="C14" s="94">
        <f>IFERROR(総括表!T438,"")</f>
        <v>300584.91713959037</v>
      </c>
      <c r="D14" s="94">
        <f>IFERROR(総括表!U438,"")</f>
        <v>305967.71804000839</v>
      </c>
      <c r="E14" s="94">
        <f>IFERROR(総括表!V438,"")</f>
        <v>311333.40120217152</v>
      </c>
      <c r="F14" s="94">
        <f>IFERROR(総括表!W438,"")</f>
        <v>316526.7767863092</v>
      </c>
      <c r="G14" s="94">
        <f>IFERROR(総括表!X438,"")</f>
        <v>321166.97558578989</v>
      </c>
      <c r="H14" s="94">
        <f>IFERROR(総括表!Y438,"")</f>
        <v>325306.60343925765</v>
      </c>
      <c r="I14" s="94">
        <f>IFERROR(総括表!Z438,"")</f>
        <v>328611.04133287293</v>
      </c>
      <c r="J14" s="94">
        <f>IFERROR(総括表!AA438,"")</f>
        <v>330968.67930060811</v>
      </c>
      <c r="K14" s="94">
        <f>IFERROR(総括表!AB438,"")</f>
        <v>330819.71891504171</v>
      </c>
    </row>
    <row r="15" spans="1:11" s="92" customFormat="1" ht="15" customHeight="1">
      <c r="A15" s="131" t="str">
        <f t="shared" si="0"/>
        <v>令和生まれ</v>
      </c>
      <c r="B15" s="131">
        <f>IFERROR(総括表!S437,"")</f>
        <v>69073.731646553904</v>
      </c>
      <c r="C15" s="131">
        <f>IFERROR(総括表!T437,"")</f>
        <v>73652.460265824251</v>
      </c>
      <c r="D15" s="131">
        <f>IFERROR(総括表!U437,"")</f>
        <v>78264.911889786061</v>
      </c>
      <c r="E15" s="131">
        <f>IFERROR(総括表!V437,"")</f>
        <v>82889.174197774759</v>
      </c>
      <c r="F15" s="131">
        <f>IFERROR(総括表!W437,"")</f>
        <v>87647.979626862376</v>
      </c>
      <c r="G15" s="131">
        <f>IFERROR(総括表!X437,"")</f>
        <v>92848.265261963825</v>
      </c>
      <c r="H15" s="131">
        <f>IFERROR(総括表!Y437,"")</f>
        <v>98401.832076729916</v>
      </c>
      <c r="I15" s="131">
        <f>IFERROR(総括表!Z437,"")</f>
        <v>104598.64850675443</v>
      </c>
      <c r="J15" s="131">
        <f>IFERROR(総括表!AA437,"")</f>
        <v>111563.37567370918</v>
      </c>
      <c r="K15" s="131">
        <f>IFERROR(総括表!AB437,"")</f>
        <v>120669.77178677137</v>
      </c>
    </row>
    <row r="16" spans="1:11" s="92" customFormat="1" ht="6.95" customHeight="1">
      <c r="A16" s="91"/>
      <c r="E16" s="91"/>
    </row>
    <row r="17" spans="1:11" s="89" customFormat="1" ht="20.100000000000001" customHeight="1">
      <c r="A17" s="93"/>
      <c r="B17" s="90">
        <f>総括表!AC5</f>
        <v>2044</v>
      </c>
      <c r="C17" s="90">
        <f>総括表!AD5</f>
        <v>2045</v>
      </c>
      <c r="D17" s="90">
        <f>総括表!AE5</f>
        <v>2046</v>
      </c>
      <c r="E17" s="90">
        <f>総括表!AF5</f>
        <v>2047</v>
      </c>
      <c r="F17" s="90">
        <f>総括表!AG5</f>
        <v>2048</v>
      </c>
      <c r="G17" s="90">
        <f>総括表!AH5</f>
        <v>2049</v>
      </c>
      <c r="H17" s="90">
        <f>総括表!AI5</f>
        <v>2050</v>
      </c>
      <c r="I17" s="90">
        <f>総括表!AJ5</f>
        <v>2051</v>
      </c>
      <c r="J17" s="90">
        <f>総括表!AK5</f>
        <v>2052</v>
      </c>
      <c r="K17" s="90">
        <f>総括表!AL5</f>
        <v>2053</v>
      </c>
    </row>
    <row r="18" spans="1:11" s="92" customFormat="1" ht="15" customHeight="1">
      <c r="A18" s="96" t="str">
        <f>A8</f>
        <v>明治・大正・昭和生まれ</v>
      </c>
      <c r="B18" s="96">
        <f>IFERROR(総括表!AC440,総括表!AC439+総括表!AC441)</f>
        <v>274835.7676186632</v>
      </c>
      <c r="C18" s="96">
        <f>IFERROR(総括表!AD440,総括表!AD439+総括表!AD441)</f>
        <v>265625.89413659682</v>
      </c>
      <c r="D18" s="96">
        <f>IFERROR(総括表!AE440,総括表!AE439+総括表!AE441)</f>
        <v>256624.81677741377</v>
      </c>
      <c r="E18" s="96">
        <f>IFERROR(総括表!AF440,総括表!AF439+総括表!AF441)</f>
        <v>247691.10621603543</v>
      </c>
      <c r="F18" s="96">
        <f>IFERROR(総括表!AG440,総括表!AG439+総括表!AG441)</f>
        <v>238814.51874256381</v>
      </c>
      <c r="G18" s="96">
        <f>IFERROR(総括表!AH440,総括表!AH439+総括表!AH441)</f>
        <v>229981.04100410783</v>
      </c>
      <c r="H18" s="96">
        <f>IFERROR(総括表!AI440,総括表!AI439+総括表!AI441)</f>
        <v>221222.30334317082</v>
      </c>
      <c r="I18" s="96">
        <f>IFERROR(総括表!AJ440,総括表!AJ439+総括表!AJ441)</f>
        <v>212501.25960368724</v>
      </c>
      <c r="J18" s="96">
        <f>IFERROR(総括表!AK440,総括表!AK439+総括表!AK441)</f>
        <v>203791.74353726898</v>
      </c>
      <c r="K18" s="96">
        <f>IFERROR(総括表!AL440,総括表!AL439+総括表!AL441)</f>
        <v>195088.59894362092</v>
      </c>
    </row>
    <row r="19" spans="1:11" s="92" customFormat="1" ht="15" customHeight="1">
      <c r="A19" s="94" t="str">
        <f t="shared" ref="A19:A20" si="1">A9</f>
        <v>平成生まれ</v>
      </c>
      <c r="B19" s="94">
        <f>IFERROR(総括表!AC438,"")</f>
        <v>329697.80194847356</v>
      </c>
      <c r="C19" s="94">
        <f>IFERROR(総括表!AD438,"")</f>
        <v>327867.83792395284</v>
      </c>
      <c r="D19" s="94">
        <f>IFERROR(総括表!AE438,"")</f>
        <v>325657.05240824958</v>
      </c>
      <c r="E19" s="94">
        <f>IFERROR(総括表!AF438,"")</f>
        <v>323248.64482550387</v>
      </c>
      <c r="F19" s="94">
        <f>IFERROR(総括表!AG438,"")</f>
        <v>320767.15095159947</v>
      </c>
      <c r="G19" s="94">
        <f>IFERROR(総括表!AH438,"")</f>
        <v>318317.29647271481</v>
      </c>
      <c r="H19" s="94">
        <f>IFERROR(総括表!AI438,"")</f>
        <v>315916.51596881467</v>
      </c>
      <c r="I19" s="94">
        <f>IFERROR(総括表!AJ438,"")</f>
        <v>313640.86819327623</v>
      </c>
      <c r="J19" s="94">
        <f>IFERROR(総括表!AK438,"")</f>
        <v>311440.94042209606</v>
      </c>
      <c r="K19" s="94">
        <f>IFERROR(総括表!AL438,"")</f>
        <v>309293.5635223483</v>
      </c>
    </row>
    <row r="20" spans="1:11" s="92" customFormat="1" ht="15" customHeight="1">
      <c r="A20" s="131" t="str">
        <f t="shared" si="1"/>
        <v>令和生まれ</v>
      </c>
      <c r="B20" s="131">
        <f>IFERROR(総括表!AC437,"")</f>
        <v>130602.46452803296</v>
      </c>
      <c r="C20" s="131">
        <f>IFERROR(総括表!AD437,"")</f>
        <v>140988.83431143343</v>
      </c>
      <c r="D20" s="131">
        <f>IFERROR(総括表!AE437,"")</f>
        <v>151609.69303241497</v>
      </c>
      <c r="E20" s="131">
        <f>IFERROR(総括表!AF437,"")</f>
        <v>162252.74372666545</v>
      </c>
      <c r="F20" s="131">
        <f>IFERROR(総括表!AG437,"")</f>
        <v>173119.20194139305</v>
      </c>
      <c r="G20" s="131">
        <f>IFERROR(総括表!AH437,"")</f>
        <v>183939.06875576705</v>
      </c>
      <c r="H20" s="131">
        <f>IFERROR(総括表!AI437,"")</f>
        <v>194647.29935614608</v>
      </c>
      <c r="I20" s="131">
        <f>IFERROR(総括表!AJ437,"")</f>
        <v>205177.97531873899</v>
      </c>
      <c r="J20" s="131">
        <f>IFERROR(総括表!AK437,"")</f>
        <v>215579.49164708916</v>
      </c>
      <c r="K20" s="131">
        <f>IFERROR(総括表!AL437,"")</f>
        <v>225872.08909644489</v>
      </c>
    </row>
    <row r="21" spans="1:11" s="92" customFormat="1" ht="6.95" customHeight="1">
      <c r="A21" s="91"/>
      <c r="E21" s="91"/>
    </row>
    <row r="22" spans="1:11" s="92" customFormat="1" ht="20.100000000000001" customHeight="1">
      <c r="A22" s="102"/>
      <c r="B22" s="90">
        <f>総括表!AM5</f>
        <v>2054</v>
      </c>
      <c r="C22" s="90">
        <f>総括表!AN5</f>
        <v>2055</v>
      </c>
      <c r="D22" s="90">
        <f>総括表!AO5</f>
        <v>2056</v>
      </c>
      <c r="E22" s="90">
        <f>総括表!AP5</f>
        <v>2057</v>
      </c>
      <c r="F22" s="90">
        <f>総括表!AQ5</f>
        <v>2058</v>
      </c>
      <c r="G22" s="90">
        <f>総括表!AR5</f>
        <v>2059</v>
      </c>
      <c r="H22" s="90">
        <f>総括表!AS5</f>
        <v>2060</v>
      </c>
      <c r="I22" s="90">
        <f>総括表!AT5</f>
        <v>2061</v>
      </c>
      <c r="J22" s="90">
        <f>総括表!AU5</f>
        <v>2062</v>
      </c>
      <c r="K22" s="90">
        <f>総括表!AV5</f>
        <v>2063</v>
      </c>
    </row>
    <row r="23" spans="1:11" s="92" customFormat="1" ht="15" customHeight="1">
      <c r="A23" s="96" t="str">
        <f>A8</f>
        <v>明治・大正・昭和生まれ</v>
      </c>
      <c r="B23" s="96">
        <f>IFERROR(総括表!AM440,総括表!AM439+総括表!AM441)</f>
        <v>186388.32372970364</v>
      </c>
      <c r="C23" s="96">
        <f>IFERROR(総括表!AN440,総括表!AN439+総括表!AN441)</f>
        <v>177721.04698109109</v>
      </c>
      <c r="D23" s="96">
        <f>IFERROR(総括表!AO440,総括表!AO439+総括表!AO441)</f>
        <v>169086.86383459935</v>
      </c>
      <c r="E23" s="96">
        <f>IFERROR(総括表!AP440,総括表!AP439+総括表!AP441)</f>
        <v>160482.63048199742</v>
      </c>
      <c r="F23" s="96">
        <f>IFERROR(総括表!AQ440,総括表!AQ439+総括表!AQ441)</f>
        <v>151892.24292353968</v>
      </c>
      <c r="G23" s="96">
        <f>IFERROR(総括表!AR440,総括表!AR439+総括表!AR441)</f>
        <v>143355.19551367511</v>
      </c>
      <c r="H23" s="96">
        <f>IFERROR(総括表!AS440,総括表!AS439+総括表!AS441)</f>
        <v>134894.13040382764</v>
      </c>
      <c r="I23" s="96">
        <f>IFERROR(総括表!AT440,総括表!AT439+総括表!AT441)</f>
        <v>126530.70219040656</v>
      </c>
      <c r="J23" s="96">
        <f>IFERROR(総括表!AU440,総括表!AU439+総括表!AU441)</f>
        <v>118290.20037820445</v>
      </c>
      <c r="K23" s="96">
        <f>IFERROR(総括表!AV440,総括表!AV439+総括表!AV441)</f>
        <v>110171.94258831369</v>
      </c>
    </row>
    <row r="24" spans="1:11" s="92" customFormat="1" ht="15" customHeight="1">
      <c r="A24" s="94" t="str">
        <f t="shared" ref="A24:A25" si="2">A9</f>
        <v>平成生まれ</v>
      </c>
      <c r="B24" s="94">
        <f>IFERROR(総括表!AM438,"")</f>
        <v>307192.50679449586</v>
      </c>
      <c r="C24" s="94">
        <f>IFERROR(総括表!AN438,"")</f>
        <v>305102.52821910154</v>
      </c>
      <c r="D24" s="94">
        <f>IFERROR(総括表!AO438,"")</f>
        <v>303034.183530154</v>
      </c>
      <c r="E24" s="94">
        <f>IFERROR(総括表!AP438,"")</f>
        <v>300952.02333070652</v>
      </c>
      <c r="F24" s="94">
        <f>IFERROR(総括表!AQ438,"")</f>
        <v>298839.99526449485</v>
      </c>
      <c r="G24" s="94">
        <f>IFERROR(総括表!AR438,"")</f>
        <v>296689.35005436721</v>
      </c>
      <c r="H24" s="94">
        <f>IFERROR(総括表!AS438,"")</f>
        <v>294460.68868096801</v>
      </c>
      <c r="I24" s="94">
        <f>IFERROR(総括表!AT438,"")</f>
        <v>292132.2321696679</v>
      </c>
      <c r="J24" s="94">
        <f>IFERROR(総括表!AU438,"")</f>
        <v>289707.93739316502</v>
      </c>
      <c r="K24" s="94">
        <f>IFERROR(総括表!AV438,"")</f>
        <v>287143.87041446019</v>
      </c>
    </row>
    <row r="25" spans="1:11" s="92" customFormat="1" ht="15" customHeight="1">
      <c r="A25" s="131" t="str">
        <f t="shared" si="2"/>
        <v>令和生まれ</v>
      </c>
      <c r="B25" s="131">
        <f>IFERROR(総括表!AM437,"")</f>
        <v>236036.17201191955</v>
      </c>
      <c r="C25" s="131">
        <f>IFERROR(総括表!AN437,"")</f>
        <v>246066.53115838842</v>
      </c>
      <c r="D25" s="131">
        <f>IFERROR(総括表!AO437,"")</f>
        <v>255946.0014131045</v>
      </c>
      <c r="E25" s="131">
        <f>IFERROR(総括表!AP437,"")</f>
        <v>265713.4111045897</v>
      </c>
      <c r="F25" s="131">
        <f>IFERROR(総括表!AQ437,"")</f>
        <v>275393.7492370691</v>
      </c>
      <c r="G25" s="131">
        <f>IFERROR(総括表!AR437,"")</f>
        <v>284975.28969559749</v>
      </c>
      <c r="H25" s="131">
        <f>IFERROR(総括表!AS437,"")</f>
        <v>294486.54715342348</v>
      </c>
      <c r="I25" s="131">
        <f>IFERROR(総括表!AT437,"")</f>
        <v>303934.2139326852</v>
      </c>
      <c r="J25" s="131">
        <f>IFERROR(総括表!AU437,"")</f>
        <v>313325.74104583147</v>
      </c>
      <c r="K25" s="131">
        <f>IFERROR(総括表!AV437,"")</f>
        <v>322689.61374344892</v>
      </c>
    </row>
    <row r="26" spans="1:11" s="92" customFormat="1" ht="6.95" customHeight="1">
      <c r="A26" s="91"/>
      <c r="E26" s="91"/>
    </row>
    <row r="27" spans="1:11" s="89" customFormat="1" ht="20.100000000000001" customHeight="1">
      <c r="A27" s="93"/>
      <c r="B27" s="90">
        <f>総括表!AW5</f>
        <v>2064</v>
      </c>
      <c r="C27" s="90">
        <f>総括表!AX5</f>
        <v>2065</v>
      </c>
      <c r="D27" s="90">
        <f>総括表!AY5</f>
        <v>2066</v>
      </c>
      <c r="E27" s="90">
        <f>総括表!AZ5</f>
        <v>2067</v>
      </c>
      <c r="F27" s="90">
        <f>総括表!BA5</f>
        <v>2068</v>
      </c>
      <c r="G27" s="90">
        <f>総括表!BB5</f>
        <v>2069</v>
      </c>
      <c r="H27" s="90">
        <f>総括表!BC5</f>
        <v>2070</v>
      </c>
      <c r="I27" s="90" t="str">
        <f>総括表!BD5</f>
        <v>　</v>
      </c>
      <c r="J27" s="90" t="str">
        <f>総括表!BE5</f>
        <v>　</v>
      </c>
      <c r="K27" s="90" t="str">
        <f>総括表!BF5</f>
        <v>　</v>
      </c>
    </row>
    <row r="28" spans="1:11" s="92" customFormat="1" ht="15" customHeight="1">
      <c r="A28" s="96" t="str">
        <f>A8</f>
        <v>明治・大正・昭和生まれ</v>
      </c>
      <c r="B28" s="96">
        <f>IFERROR(総括表!AW440,総括表!AW439+総括表!AW441)</f>
        <v>102218.90659552216</v>
      </c>
      <c r="C28" s="96">
        <f>IFERROR(総括表!AX440,総括表!AX439+総括表!AX441)</f>
        <v>94453.912421668225</v>
      </c>
      <c r="D28" s="96">
        <f>IFERROR(総括表!AY440,総括表!AY439+総括表!AY441)</f>
        <v>86909.637439741899</v>
      </c>
      <c r="E28" s="96">
        <f>IFERROR(総括表!AZ440,総括表!AZ439+総括表!AZ441)</f>
        <v>79583.599592688057</v>
      </c>
      <c r="F28" s="96">
        <f>IFERROR(総括表!BA440,総括表!BA439+総括表!BA441)</f>
        <v>72505.615710875165</v>
      </c>
      <c r="G28" s="96">
        <f>IFERROR(総括表!BB440,総括表!BB439+総括表!BB441)</f>
        <v>65694.241373067372</v>
      </c>
      <c r="H28" s="96">
        <f>IFERROR(総括表!BC440,総括表!BC439+総括表!BC441)</f>
        <v>59183.124109757468</v>
      </c>
      <c r="I28" s="96" t="str">
        <f>IFERROR(総括表!BD440,総括表!BD439+総括表!BD441)</f>
        <v>　</v>
      </c>
      <c r="J28" s="96" t="str">
        <f>IFERROR(総括表!BE440,総括表!BE439+総括表!BE441)</f>
        <v>　</v>
      </c>
      <c r="K28" s="96" t="str">
        <f>IFERROR(総括表!BF440,総括表!BF439+総括表!BF441)</f>
        <v>　</v>
      </c>
    </row>
    <row r="29" spans="1:11" s="92" customFormat="1" ht="15" customHeight="1">
      <c r="A29" s="94" t="str">
        <f t="shared" ref="A29:A30" si="3">A9</f>
        <v>平成生まれ</v>
      </c>
      <c r="B29" s="94">
        <f>IFERROR(総括表!AW438,"")</f>
        <v>284433.17634520581</v>
      </c>
      <c r="C29" s="94">
        <f>IFERROR(総括表!AX438,"")</f>
        <v>281566.16603282111</v>
      </c>
      <c r="D29" s="94">
        <f>IFERROR(総括表!AY438,"")</f>
        <v>278519.383425562</v>
      </c>
      <c r="E29" s="94">
        <f>IFERROR(総括表!AZ438,"")</f>
        <v>275309.73774477781</v>
      </c>
      <c r="F29" s="94">
        <f>IFERROR(総括表!BA438,"")</f>
        <v>271920.10872460937</v>
      </c>
      <c r="G29" s="94">
        <f>IFERROR(総括表!BB438,"")</f>
        <v>268350.68850092898</v>
      </c>
      <c r="H29" s="94">
        <f>IFERROR(総括表!BC438,"")</f>
        <v>264569.95026875153</v>
      </c>
      <c r="I29" s="94" t="str">
        <f>IFERROR(総括表!BD438,"")</f>
        <v>　</v>
      </c>
      <c r="J29" s="94" t="str">
        <f>IFERROR(総括表!BE438,"")</f>
        <v>　</v>
      </c>
      <c r="K29" s="94" t="str">
        <f>IFERROR(総括表!BF438,"")</f>
        <v>　</v>
      </c>
    </row>
    <row r="30" spans="1:11" s="129" customFormat="1" ht="15" customHeight="1">
      <c r="A30" s="131" t="str">
        <f t="shared" si="3"/>
        <v>令和生まれ</v>
      </c>
      <c r="B30" s="131">
        <f>IFERROR(総括表!AW437,"")</f>
        <v>332012.25355907989</v>
      </c>
      <c r="C30" s="131">
        <f>IFERROR(総括表!AX437,"")</f>
        <v>341282.87058504589</v>
      </c>
      <c r="D30" s="131">
        <f>IFERROR(総括表!AY437,"")</f>
        <v>350505.56021306739</v>
      </c>
      <c r="E30" s="131">
        <f>IFERROR(総括表!AZ437,"")</f>
        <v>359674.70748687669</v>
      </c>
      <c r="F30" s="131">
        <f>IFERROR(総括表!BA437,"")</f>
        <v>368788.54374475841</v>
      </c>
      <c r="G30" s="131">
        <f>IFERROR(総括表!BB437,"")</f>
        <v>377830.63149998238</v>
      </c>
      <c r="H30" s="131">
        <f>IFERROR(総括表!BC437,"")</f>
        <v>386818.76070948906</v>
      </c>
      <c r="I30" s="131" t="str">
        <f>IFERROR(総括表!BD437,"")</f>
        <v>　</v>
      </c>
      <c r="J30" s="131" t="str">
        <f>IFERROR(総括表!BE437,"")</f>
        <v>　</v>
      </c>
      <c r="K30" s="131" t="str">
        <f>IFERROR(総括表!BF437,"")</f>
        <v>　</v>
      </c>
    </row>
    <row r="31" spans="1:11" ht="15" customHeight="1">
      <c r="A31" s="132" t="s">
        <v>269</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zoomScale="70" zoomScaleNormal="70" workbookViewId="0">
      <selection activeCell="J24" sqref="J24"/>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総括表!$A$391</f>
        <v>総人口（世代別）_構成比_区全域（基本推計）</v>
      </c>
      <c r="K1" s="87"/>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4" t="str">
        <f>総括表!B449</f>
        <v>明治・大正・昭和生まれ</v>
      </c>
      <c r="E3" s="164"/>
      <c r="F3" s="133">
        <f>IFERROR(総括表!C449,総括表!C448+総括表!C450)</f>
        <v>0.73425258626291046</v>
      </c>
      <c r="G3" s="133">
        <f>IFERROR(総括表!D449,総括表!D448+総括表!D450)</f>
        <v>0.71781712709757195</v>
      </c>
      <c r="H3" s="133">
        <f>IFERROR(総括表!E449,総括表!E448+総括表!E450)</f>
        <v>0.70201077477933749</v>
      </c>
      <c r="I3" s="133">
        <f>IFERROR(総括表!F449,総括表!F448+総括表!F450)</f>
        <v>0.68866196338418251</v>
      </c>
      <c r="J3" s="133">
        <f>IFERROR(総括表!G449,総括表!G448+総括表!G450)</f>
        <v>0.67734042538592554</v>
      </c>
      <c r="K3" s="133">
        <f>IFERROR(総括表!H449,総括表!H448+総括表!H450)</f>
        <v>0.66283556989394932</v>
      </c>
    </row>
    <row r="4" spans="1:11" s="92" customFormat="1" ht="20.100000000000001" customHeight="1">
      <c r="A4" s="91"/>
      <c r="D4" s="156" t="str">
        <f>総括表!B447</f>
        <v>平成生まれ</v>
      </c>
      <c r="E4" s="156"/>
      <c r="F4" s="123">
        <f>IFERROR(総括表!C447,"")</f>
        <v>0.26574741373708938</v>
      </c>
      <c r="G4" s="123">
        <f>IFERROR(総括表!D447,"")</f>
        <v>0.28218287290242816</v>
      </c>
      <c r="H4" s="123">
        <f>IFERROR(総括表!E447,"")</f>
        <v>0.29083463014623689</v>
      </c>
      <c r="I4" s="123">
        <f>IFERROR(総括表!F447,"")</f>
        <v>0.29703464218342795</v>
      </c>
      <c r="J4" s="123">
        <f>IFERROR(総括表!G447,"")</f>
        <v>0.30198860166624814</v>
      </c>
      <c r="K4" s="123">
        <f>IFERROR(総括表!H447,"")</f>
        <v>0.31064419809863747</v>
      </c>
    </row>
    <row r="5" spans="1:11" s="92" customFormat="1" ht="20.100000000000001" customHeight="1">
      <c r="A5" s="91"/>
      <c r="D5" s="165" t="str">
        <f>総括表!B446</f>
        <v>令和生まれ</v>
      </c>
      <c r="E5" s="165"/>
      <c r="F5" s="134">
        <f>IFERROR(総括表!C446,"")</f>
        <v>0</v>
      </c>
      <c r="G5" s="134">
        <f>IFERROR(総括表!D446,"")</f>
        <v>0</v>
      </c>
      <c r="H5" s="134">
        <f>IFERROR(総括表!E446,"")</f>
        <v>7.1545950744254872E-3</v>
      </c>
      <c r="I5" s="134">
        <f>IFERROR(総括表!F446,"")</f>
        <v>1.4303394432389403E-2</v>
      </c>
      <c r="J5" s="134">
        <f>IFERROR(総括表!G446,"")</f>
        <v>2.0670972947826483E-2</v>
      </c>
      <c r="K5" s="134">
        <f>IFERROR(総括表!H446,"")</f>
        <v>2.6520232007413255E-2</v>
      </c>
    </row>
    <row r="6" spans="1:11" s="92" customFormat="1" ht="6.95" customHeight="1">
      <c r="A6" s="91"/>
      <c r="E6" s="91"/>
    </row>
    <row r="7" spans="1:11" s="89" customFormat="1" ht="20.100000000000001" customHeight="1">
      <c r="A7" s="93"/>
      <c r="B7" s="90">
        <f>総括表!I5</f>
        <v>2024</v>
      </c>
      <c r="C7" s="90">
        <f>総括表!J5</f>
        <v>2025</v>
      </c>
      <c r="D7" s="90">
        <f>総括表!K5</f>
        <v>2026</v>
      </c>
      <c r="E7" s="90">
        <f>総括表!L5</f>
        <v>2027</v>
      </c>
      <c r="F7" s="90">
        <f>総括表!M5</f>
        <v>2028</v>
      </c>
      <c r="G7" s="90">
        <f>総括表!N5</f>
        <v>2029</v>
      </c>
      <c r="H7" s="90">
        <f>総括表!O5</f>
        <v>2030</v>
      </c>
      <c r="I7" s="90">
        <f>総括表!P5</f>
        <v>2031</v>
      </c>
      <c r="J7" s="90">
        <f>総括表!Q5</f>
        <v>2032</v>
      </c>
      <c r="K7" s="90">
        <f>総括表!R5</f>
        <v>2033</v>
      </c>
    </row>
    <row r="8" spans="1:11" s="92" customFormat="1" ht="15" customHeight="1">
      <c r="A8" s="96" t="str">
        <f>総括表!B449</f>
        <v>明治・大正・昭和生まれ</v>
      </c>
      <c r="B8" s="133">
        <f>IFERROR(総括表!I449,総括表!I448+総括表!I450)</f>
        <v>0.64544173252602788</v>
      </c>
      <c r="C8" s="133">
        <f>IFERROR(総括表!J449,総括表!J448+総括表!J450)</f>
        <v>0.63037306674100135</v>
      </c>
      <c r="D8" s="133">
        <f>IFERROR(総括表!K449,総括表!K448+総括表!K450)</f>
        <v>0.61575216394254895</v>
      </c>
      <c r="E8" s="133">
        <f>IFERROR(総括表!L449,総括表!L448+総括表!L450)</f>
        <v>0.60132847854360716</v>
      </c>
      <c r="F8" s="133">
        <f>IFERROR(総括表!M449,総括表!M448+総括表!M450)</f>
        <v>0.58706561045017525</v>
      </c>
      <c r="G8" s="133">
        <f>IFERROR(総括表!N449,総括表!N448+総括表!N450)</f>
        <v>0.57295143653835645</v>
      </c>
      <c r="H8" s="133">
        <f>IFERROR(総括表!O449,総括表!O448+総括表!O450)</f>
        <v>0.5588873463391969</v>
      </c>
      <c r="I8" s="133">
        <f>IFERROR(総括表!P449,総括表!P448+総括表!P450)</f>
        <v>0.54511239700850267</v>
      </c>
      <c r="J8" s="133">
        <f>IFERROR(総括表!Q449,総括表!Q448+総括表!Q450)</f>
        <v>0.53138950743629709</v>
      </c>
      <c r="K8" s="133">
        <f>IFERROR(総括表!R449,総括表!R448+総括表!R450)</f>
        <v>0.51768654698763028</v>
      </c>
    </row>
    <row r="9" spans="1:11" s="92" customFormat="1" ht="15" customHeight="1">
      <c r="A9" s="94" t="str">
        <f>総括表!B447</f>
        <v>平成生まれ</v>
      </c>
      <c r="B9" s="123">
        <f>IFERROR(総括表!I447,"")</f>
        <v>0.3227113247205009</v>
      </c>
      <c r="C9" s="123">
        <f>IFERROR(総括表!J447,"")</f>
        <v>0.33136878453974589</v>
      </c>
      <c r="D9" s="123">
        <f>IFERROR(総括表!K447,"")</f>
        <v>0.33967578028584056</v>
      </c>
      <c r="E9" s="123">
        <f>IFERROR(総括表!L447,"")</f>
        <v>0.34789201644740919</v>
      </c>
      <c r="F9" s="123">
        <f>IFERROR(総括表!M447,"")</f>
        <v>0.35597985240973129</v>
      </c>
      <c r="G9" s="123">
        <f>IFERROR(総括表!N447,"")</f>
        <v>0.36392366276080002</v>
      </c>
      <c r="H9" s="123">
        <f>IFERROR(総括表!O447,"")</f>
        <v>0.37180460868854992</v>
      </c>
      <c r="I9" s="123">
        <f>IFERROR(総括表!P447,"")</f>
        <v>0.37940796129741483</v>
      </c>
      <c r="J9" s="123">
        <f>IFERROR(総括表!Q447,"")</f>
        <v>0.38694935895424454</v>
      </c>
      <c r="K9" s="123">
        <f>IFERROR(総括表!R447,"")</f>
        <v>0.3944574578920152</v>
      </c>
    </row>
    <row r="10" spans="1:11" s="92" customFormat="1" ht="15" customHeight="1">
      <c r="A10" s="131" t="str">
        <f>総括表!B446</f>
        <v>令和生まれ</v>
      </c>
      <c r="B10" s="134">
        <f>IFERROR(総括表!I446,"")</f>
        <v>3.1846942753471073E-2</v>
      </c>
      <c r="C10" s="134">
        <f>IFERROR(総括表!J446,"")</f>
        <v>3.8258148719252844E-2</v>
      </c>
      <c r="D10" s="134">
        <f>IFERROR(総括表!K446,"")</f>
        <v>4.4572055771610442E-2</v>
      </c>
      <c r="E10" s="134">
        <f>IFERROR(総括表!L446,"")</f>
        <v>5.0779505008983469E-2</v>
      </c>
      <c r="F10" s="134">
        <f>IFERROR(総括表!M446,"")</f>
        <v>5.6954537140093853E-2</v>
      </c>
      <c r="G10" s="134">
        <f>IFERROR(総括表!N446,"")</f>
        <v>6.312490070084377E-2</v>
      </c>
      <c r="H10" s="134">
        <f>IFERROR(総括表!O446,"")</f>
        <v>6.9308044972252833E-2</v>
      </c>
      <c r="I10" s="134">
        <f>IFERROR(総括表!P446,"")</f>
        <v>7.5479641694082583E-2</v>
      </c>
      <c r="J10" s="134">
        <f>IFERROR(総括表!Q446,"")</f>
        <v>8.166113360945855E-2</v>
      </c>
      <c r="K10" s="134">
        <f>IFERROR(総括表!R446,"")</f>
        <v>8.7855995120354705E-2</v>
      </c>
    </row>
    <row r="11" spans="1:11" s="92" customFormat="1" ht="6.95" customHeight="1">
      <c r="A11" s="91"/>
      <c r="E11" s="91"/>
    </row>
    <row r="12" spans="1:11" s="89" customFormat="1" ht="20.100000000000001" customHeight="1">
      <c r="A12" s="93"/>
      <c r="B12" s="90">
        <f>総括表!S5</f>
        <v>2034</v>
      </c>
      <c r="C12" s="90">
        <f>総括表!T5</f>
        <v>2035</v>
      </c>
      <c r="D12" s="90">
        <f>総括表!U5</f>
        <v>2036</v>
      </c>
      <c r="E12" s="90">
        <f>総括表!V5</f>
        <v>2037</v>
      </c>
      <c r="F12" s="90">
        <f>総括表!W5</f>
        <v>2038</v>
      </c>
      <c r="G12" s="90">
        <f>総括表!X5</f>
        <v>2039</v>
      </c>
      <c r="H12" s="90">
        <f>総括表!Y5</f>
        <v>2040</v>
      </c>
      <c r="I12" s="90">
        <f>総括表!Z5</f>
        <v>2041</v>
      </c>
      <c r="J12" s="90">
        <f>総括表!AA5</f>
        <v>2042</v>
      </c>
      <c r="K12" s="90">
        <f>総括表!AB5</f>
        <v>2043</v>
      </c>
    </row>
    <row r="13" spans="1:11" s="92" customFormat="1" ht="15" customHeight="1">
      <c r="A13" s="96" t="str">
        <f>A8</f>
        <v>明治・大正・昭和生まれ</v>
      </c>
      <c r="B13" s="133">
        <f>IFERROR(総括表!S449,総括表!S448+総括表!S450)</f>
        <v>0.5040087812955466</v>
      </c>
      <c r="C13" s="133">
        <f>IFERROR(総括表!T449,総括表!T448+総括表!T450)</f>
        <v>0.49033240249847354</v>
      </c>
      <c r="D13" s="133">
        <f>IFERROR(総括表!U449,総括表!U448+総括表!U450)</f>
        <v>0.47694414128797108</v>
      </c>
      <c r="E13" s="133">
        <f>IFERROR(総括表!V449,総括表!V448+総括表!V450)</f>
        <v>0.46355087196871214</v>
      </c>
      <c r="F13" s="133">
        <f>IFERROR(総括表!W449,総括表!W448+総括表!W450)</f>
        <v>0.45019304953700168</v>
      </c>
      <c r="G13" s="133">
        <f>IFERROR(総括表!X449,総括表!X448+総括表!X450)</f>
        <v>0.43694768061893952</v>
      </c>
      <c r="H13" s="133">
        <f>IFERROR(総括表!Y449,総括表!Y448+総括表!Y450)</f>
        <v>0.42383393677299336</v>
      </c>
      <c r="I13" s="133">
        <f>IFERROR(総括表!Z449,総括表!Z448+総括表!Z450)</f>
        <v>0.4111537028169211</v>
      </c>
      <c r="J13" s="133">
        <f>IFERROR(総括表!AA449,総括表!AA448+総括表!AA450)</f>
        <v>0.3985824575338397</v>
      </c>
      <c r="K13" s="133">
        <f>IFERROR(総括表!AB449,総括表!AB448+総括表!AB450)</f>
        <v>0.38618701495657642</v>
      </c>
    </row>
    <row r="14" spans="1:11" s="92" customFormat="1" ht="15" customHeight="1">
      <c r="A14" s="94" t="str">
        <f>A9</f>
        <v>平成生まれ</v>
      </c>
      <c r="B14" s="123">
        <f>IFERROR(総括表!S447,"")</f>
        <v>0.40191738802956134</v>
      </c>
      <c r="C14" s="123">
        <f>IFERROR(総括表!T447,"")</f>
        <v>0.40936154914790684</v>
      </c>
      <c r="D14" s="123">
        <f>IFERROR(総括表!U447,"")</f>
        <v>0.41651383831409128</v>
      </c>
      <c r="E14" s="123">
        <f>IFERROR(総括表!V447,"")</f>
        <v>0.4236554221494816</v>
      </c>
      <c r="F14" s="123">
        <f>IFERROR(総括表!W447,"")</f>
        <v>0.43057766256648744</v>
      </c>
      <c r="G14" s="123">
        <f>IFERROR(総括表!X447,"")</f>
        <v>0.43678056426593614</v>
      </c>
      <c r="H14" s="123">
        <f>IFERROR(総括表!Y447,"")</f>
        <v>0.44235754904689362</v>
      </c>
      <c r="I14" s="123">
        <f>IFERROR(総括表!Z447,"")</f>
        <v>0.44666912915537849</v>
      </c>
      <c r="J14" s="123">
        <f>IFERROR(総括表!AA447,"")</f>
        <v>0.44979876034018507</v>
      </c>
      <c r="K14" s="123">
        <f>IFERROR(総括表!AB447,"")</f>
        <v>0.44975894978822517</v>
      </c>
    </row>
    <row r="15" spans="1:11" s="92" customFormat="1" ht="15" customHeight="1">
      <c r="A15" s="131" t="str">
        <f>A10</f>
        <v>令和生まれ</v>
      </c>
      <c r="B15" s="134">
        <f>IFERROR(総括表!S446,"")</f>
        <v>9.4073830674892042E-2</v>
      </c>
      <c r="C15" s="134">
        <f>IFERROR(総括表!T446,"")</f>
        <v>0.10030604835361952</v>
      </c>
      <c r="D15" s="134">
        <f>IFERROR(総括表!U446,"")</f>
        <v>0.10654202039793746</v>
      </c>
      <c r="E15" s="134">
        <f>IFERROR(総括表!V446,"")</f>
        <v>0.11279370588180646</v>
      </c>
      <c r="F15" s="134">
        <f>IFERROR(総括表!W446,"")</f>
        <v>0.11922928789651094</v>
      </c>
      <c r="G15" s="134">
        <f>IFERROR(総括表!X446,"")</f>
        <v>0.12627175511512401</v>
      </c>
      <c r="H15" s="134">
        <f>IFERROR(総括表!Y446,"")</f>
        <v>0.1338085141801128</v>
      </c>
      <c r="I15" s="134">
        <f>IFERROR(総括表!Z446,"")</f>
        <v>0.14217716802770056</v>
      </c>
      <c r="J15" s="134">
        <f>IFERROR(総括表!AA446,"")</f>
        <v>0.15161878212597546</v>
      </c>
      <c r="K15" s="134">
        <f>IFERROR(総括表!AB446,"")</f>
        <v>0.16405403525519843</v>
      </c>
    </row>
    <row r="16" spans="1:11" s="92" customFormat="1" ht="6.95" customHeight="1">
      <c r="A16" s="91"/>
      <c r="E16" s="91"/>
    </row>
    <row r="17" spans="1:11" s="89" customFormat="1" ht="20.100000000000001" customHeight="1">
      <c r="A17" s="93"/>
      <c r="B17" s="90">
        <f>総括表!AC5</f>
        <v>2044</v>
      </c>
      <c r="C17" s="90">
        <f>総括表!AD5</f>
        <v>2045</v>
      </c>
      <c r="D17" s="90">
        <f>総括表!AE5</f>
        <v>2046</v>
      </c>
      <c r="E17" s="90">
        <f>総括表!AF5</f>
        <v>2047</v>
      </c>
      <c r="F17" s="90">
        <f>総括表!AG5</f>
        <v>2048</v>
      </c>
      <c r="G17" s="90">
        <f>総括表!AH5</f>
        <v>2049</v>
      </c>
      <c r="H17" s="90">
        <f>総括表!AI5</f>
        <v>2050</v>
      </c>
      <c r="I17" s="90">
        <f>総括表!AJ5</f>
        <v>2051</v>
      </c>
      <c r="J17" s="90">
        <f>総括表!AK5</f>
        <v>2052</v>
      </c>
      <c r="K17" s="90">
        <f>総括表!AL5</f>
        <v>2053</v>
      </c>
    </row>
    <row r="18" spans="1:11" s="92" customFormat="1" ht="15" customHeight="1">
      <c r="A18" s="96" t="str">
        <f>A8</f>
        <v>明治・大正・昭和生まれ</v>
      </c>
      <c r="B18" s="133">
        <f>IFERROR(総括表!AC449,総括表!AC448+総括表!AC450)</f>
        <v>0.37385702083960609</v>
      </c>
      <c r="C18" s="133">
        <f>IFERROR(総括表!AD449,総括表!AD448+総括表!AD450)</f>
        <v>0.36165037306286313</v>
      </c>
      <c r="D18" s="133">
        <f>IFERROR(総括表!AE449,総括表!AE448+総括表!AE450)</f>
        <v>0.34967675061122566</v>
      </c>
      <c r="E18" s="133">
        <f>IFERROR(総括表!AF449,総括表!AF448+総括表!AF450)</f>
        <v>0.3378254796434349</v>
      </c>
      <c r="F18" s="133">
        <f>IFERROR(総括表!AG449,総括表!AG448+総括表!AG450)</f>
        <v>0.3259372657896189</v>
      </c>
      <c r="G18" s="133">
        <f>IFERROR(総括表!AH449,総括表!AH448+総括表!AH450)</f>
        <v>0.31407988590391145</v>
      </c>
      <c r="H18" s="133">
        <f>IFERROR(総括表!AI449,総括表!AI448+総括表!AI450)</f>
        <v>0.30230459105428342</v>
      </c>
      <c r="I18" s="133">
        <f>IFERROR(総括表!AJ449,総括表!AJ448+総括表!AJ450)</f>
        <v>0.29057215670450037</v>
      </c>
      <c r="J18" s="133">
        <f>IFERROR(総括表!AK449,総括表!AK448+総括表!AK450)</f>
        <v>0.27885652475364864</v>
      </c>
      <c r="K18" s="133">
        <f>IFERROR(総括表!AL449,総括表!AL448+総括表!AL450)</f>
        <v>0.26715160990328979</v>
      </c>
    </row>
    <row r="19" spans="1:11" s="92" customFormat="1" ht="15" customHeight="1">
      <c r="A19" s="94" t="str">
        <f>A9</f>
        <v>平成生まれ</v>
      </c>
      <c r="B19" s="123">
        <f>IFERROR(総括表!AC447,"")</f>
        <v>0.44848543216124181</v>
      </c>
      <c r="C19" s="123">
        <f>IFERROR(総括表!AD447,"")</f>
        <v>0.44639294781831784</v>
      </c>
      <c r="D19" s="123">
        <f>IFERROR(総括表!AE447,"")</f>
        <v>0.44374001442937905</v>
      </c>
      <c r="E19" s="123">
        <f>IFERROR(総括表!AF447,"")</f>
        <v>0.44087827839494909</v>
      </c>
      <c r="F19" s="123">
        <f>IFERROR(総括表!AG447,"")</f>
        <v>0.43778731999536674</v>
      </c>
      <c r="G19" s="123">
        <f>IFERROR(総括表!AH447,"")</f>
        <v>0.43471870429356857</v>
      </c>
      <c r="H19" s="123">
        <f>IFERROR(総括表!AI447,"")</f>
        <v>0.43170607901635299</v>
      </c>
      <c r="I19" s="123">
        <f>IFERROR(総括表!AJ447,"")</f>
        <v>0.42886947433421641</v>
      </c>
      <c r="J19" s="123">
        <f>IFERROR(総括表!AK447,"")</f>
        <v>0.42615729570139038</v>
      </c>
      <c r="K19" s="123">
        <f>IFERROR(総括表!AL447,"")</f>
        <v>0.4235422975773161</v>
      </c>
    </row>
    <row r="20" spans="1:11" s="92" customFormat="1" ht="15" customHeight="1">
      <c r="A20" s="131" t="str">
        <f>A10</f>
        <v>令和生まれ</v>
      </c>
      <c r="B20" s="134">
        <f>IFERROR(総括表!AC446,"")</f>
        <v>0.1776575469991522</v>
      </c>
      <c r="C20" s="134">
        <f>IFERROR(総括表!AD446,"")</f>
        <v>0.19195667911881897</v>
      </c>
      <c r="D20" s="134">
        <f>IFERROR(総括表!AE446,"")</f>
        <v>0.20658323495939535</v>
      </c>
      <c r="E20" s="134">
        <f>IFERROR(総括表!AF446,"")</f>
        <v>0.22129624196161587</v>
      </c>
      <c r="F20" s="134">
        <f>IFERROR(総括表!AG446,"")</f>
        <v>0.23627541421501422</v>
      </c>
      <c r="G20" s="134">
        <f>IFERROR(総括表!AH446,"")</f>
        <v>0.25120140980251993</v>
      </c>
      <c r="H20" s="134">
        <f>IFERROR(総括表!AI446,"")</f>
        <v>0.26598932992936364</v>
      </c>
      <c r="I20" s="134">
        <f>IFERROR(総括表!AJ446,"")</f>
        <v>0.28055836896128333</v>
      </c>
      <c r="J20" s="134">
        <f>IFERROR(総括表!AK446,"")</f>
        <v>0.2949861795449612</v>
      </c>
      <c r="K20" s="134">
        <f>IFERROR(総括表!AL446,"")</f>
        <v>0.30930609251939395</v>
      </c>
    </row>
    <row r="21" spans="1:11" s="92" customFormat="1" ht="6.95" customHeight="1">
      <c r="A21" s="91"/>
      <c r="E21" s="91"/>
    </row>
    <row r="22" spans="1:11" s="92" customFormat="1" ht="20.100000000000001" customHeight="1">
      <c r="A22" s="102"/>
      <c r="B22" s="90">
        <f>総括表!AM5</f>
        <v>2054</v>
      </c>
      <c r="C22" s="90">
        <f>総括表!AN5</f>
        <v>2055</v>
      </c>
      <c r="D22" s="90">
        <f>総括表!AO5</f>
        <v>2056</v>
      </c>
      <c r="E22" s="90">
        <f>総括表!AP5</f>
        <v>2057</v>
      </c>
      <c r="F22" s="90">
        <f>総括表!AQ5</f>
        <v>2058</v>
      </c>
      <c r="G22" s="90">
        <f>総括表!AR5</f>
        <v>2059</v>
      </c>
      <c r="H22" s="90">
        <f>総括表!AS5</f>
        <v>2060</v>
      </c>
      <c r="I22" s="90">
        <f>総括表!AT5</f>
        <v>2061</v>
      </c>
      <c r="J22" s="90">
        <f>総括表!AU5</f>
        <v>2062</v>
      </c>
      <c r="K22" s="90">
        <f>総括表!AV5</f>
        <v>2063</v>
      </c>
    </row>
    <row r="23" spans="1:11" s="92" customFormat="1" ht="15" customHeight="1">
      <c r="A23" s="96" t="str">
        <f>A8</f>
        <v>明治・大正・昭和生まれ</v>
      </c>
      <c r="B23" s="133">
        <f>IFERROR(総括表!AM449,総括表!AM448+総括表!AM450)</f>
        <v>0.25546049925073755</v>
      </c>
      <c r="C23" s="133">
        <f>IFERROR(総括表!AN449,総括表!AN448+総括表!AN450)</f>
        <v>0.24382419987692955</v>
      </c>
      <c r="D23" s="133">
        <f>IFERROR(総括表!AO449,総括表!AO448+総括表!AO450)</f>
        <v>0.2322407862276292</v>
      </c>
      <c r="E23" s="133">
        <f>IFERROR(総括表!AP449,総括表!AP448+総括表!AP450)</f>
        <v>0.22070144751090115</v>
      </c>
      <c r="F23" s="133">
        <f>IFERROR(総括表!AQ449,総括表!AQ448+総括表!AQ450)</f>
        <v>0.20918166482673445</v>
      </c>
      <c r="G23" s="133">
        <f>IFERROR(総括表!AR449,総括表!AR448+総括表!AR450)</f>
        <v>0.19772589457714176</v>
      </c>
      <c r="H23" s="133">
        <f>IFERROR(総括表!AS449,総括表!AS448+総括表!AS450)</f>
        <v>0.18635869224339613</v>
      </c>
      <c r="I23" s="133">
        <f>IFERROR(総括表!AT449,総括表!AT448+総括表!AT450)</f>
        <v>0.17510545466357522</v>
      </c>
      <c r="J23" s="133">
        <f>IFERROR(総括表!AU449,総括表!AU448+総括表!AU450)</f>
        <v>0.16399041242357337</v>
      </c>
      <c r="K23" s="133">
        <f>IFERROR(総括表!AV449,総括表!AV448+総括表!AV450)</f>
        <v>0.15301543362831554</v>
      </c>
    </row>
    <row r="24" spans="1:11" s="92" customFormat="1" ht="15" customHeight="1">
      <c r="A24" s="94" t="str">
        <f>A9</f>
        <v>平成生まれ</v>
      </c>
      <c r="B24" s="123">
        <f>IFERROR(総括表!AM447,"")</f>
        <v>0.42103254957972075</v>
      </c>
      <c r="C24" s="123">
        <f>IFERROR(総括表!AN447,"")</f>
        <v>0.41858508650000098</v>
      </c>
      <c r="D24" s="123">
        <f>IFERROR(総括表!AO447,"")</f>
        <v>0.41621741299627674</v>
      </c>
      <c r="E24" s="123">
        <f>IFERROR(総括表!AP447,"")</f>
        <v>0.41387997555207279</v>
      </c>
      <c r="F24" s="123">
        <f>IFERROR(総括表!AQ447,"")</f>
        <v>0.41155391824523929</v>
      </c>
      <c r="G24" s="123">
        <f>IFERROR(総括表!AR447,"")</f>
        <v>0.40921549400987323</v>
      </c>
      <c r="H24" s="123">
        <f>IFERROR(総括表!AS447,"")</f>
        <v>0.40680279190352309</v>
      </c>
      <c r="I24" s="123">
        <f>IFERROR(総括表!AT447,"")</f>
        <v>0.40428090930039312</v>
      </c>
      <c r="J24" s="123">
        <f>IFERROR(総括表!AU447,"")</f>
        <v>0.40163364322309264</v>
      </c>
      <c r="K24" s="123">
        <f>IFERROR(総括表!AV447,"")</f>
        <v>0.39880792525702519</v>
      </c>
    </row>
    <row r="25" spans="1:11" s="92" customFormat="1" ht="15" customHeight="1">
      <c r="A25" s="131" t="str">
        <f>A10</f>
        <v>令和生まれ</v>
      </c>
      <c r="B25" s="134">
        <f>IFERROR(総括表!AM446,"")</f>
        <v>0.32350695116954148</v>
      </c>
      <c r="C25" s="134">
        <f>IFERROR(総括表!AN446,"")</f>
        <v>0.33759071362306953</v>
      </c>
      <c r="D25" s="134">
        <f>IFERROR(総括表!AO446,"")</f>
        <v>0.35154180077609415</v>
      </c>
      <c r="E25" s="134">
        <f>IFERROR(総括表!AP446,"")</f>
        <v>0.36541857693702612</v>
      </c>
      <c r="F25" s="134">
        <f>IFERROR(総括表!AQ446,"")</f>
        <v>0.37926441692802593</v>
      </c>
      <c r="G25" s="134">
        <f>IFERROR(総括表!AR446,"")</f>
        <v>0.3930586114129852</v>
      </c>
      <c r="H25" s="134">
        <f>IFERROR(総括表!AS446,"")</f>
        <v>0.40683851585308106</v>
      </c>
      <c r="I25" s="134">
        <f>IFERROR(総括表!AT446,"")</f>
        <v>0.42061363603603164</v>
      </c>
      <c r="J25" s="134">
        <f>IFERROR(総括表!AU446,"")</f>
        <v>0.43437594435333388</v>
      </c>
      <c r="K25" s="134">
        <f>IFERROR(総括表!AV446,"")</f>
        <v>0.4481766411146591</v>
      </c>
    </row>
    <row r="26" spans="1:11" s="92" customFormat="1" ht="6.95" customHeight="1">
      <c r="A26" s="91"/>
      <c r="E26" s="91"/>
    </row>
    <row r="27" spans="1:11" s="89" customFormat="1" ht="20.100000000000001" customHeight="1">
      <c r="A27" s="93"/>
      <c r="B27" s="90">
        <f>総括表!AW5</f>
        <v>2064</v>
      </c>
      <c r="C27" s="90">
        <f>総括表!AX5</f>
        <v>2065</v>
      </c>
      <c r="D27" s="90">
        <f>総括表!AY5</f>
        <v>2066</v>
      </c>
      <c r="E27" s="90">
        <f>総括表!AZ5</f>
        <v>2067</v>
      </c>
      <c r="F27" s="90">
        <f>総括表!BA5</f>
        <v>2068</v>
      </c>
      <c r="G27" s="90">
        <f>総括表!BB5</f>
        <v>2069</v>
      </c>
      <c r="H27" s="90">
        <f>総括表!BC5</f>
        <v>2070</v>
      </c>
      <c r="I27" s="90" t="str">
        <f>総括表!BD5</f>
        <v>　</v>
      </c>
      <c r="J27" s="90" t="str">
        <f>総括表!BE5</f>
        <v>　</v>
      </c>
      <c r="K27" s="90" t="str">
        <f>総括表!BF5</f>
        <v>　</v>
      </c>
    </row>
    <row r="28" spans="1:11" s="92" customFormat="1" ht="15" customHeight="1">
      <c r="A28" s="96" t="str">
        <f>A8</f>
        <v>明治・大正・昭和生まれ</v>
      </c>
      <c r="B28" s="133">
        <f>IFERROR(総括表!AW449,総括表!AW448+総括表!AW450)</f>
        <v>0.14223456126036593</v>
      </c>
      <c r="C28" s="133">
        <f>IFERROR(総括表!AX449,総括表!AX448+総括表!AX450)</f>
        <v>0.13167924730846498</v>
      </c>
      <c r="D28" s="133">
        <f>IFERROR(総括表!AY449,総括表!AY448+総括表!AY450)</f>
        <v>0.12139326655912457</v>
      </c>
      <c r="E28" s="133">
        <f>IFERROR(総括表!AZ449,総括表!AZ448+総括表!AZ450)</f>
        <v>0.11137301782400801</v>
      </c>
      <c r="F28" s="133">
        <f>IFERROR(総括表!BA449,総括表!BA448+総括表!BA450)</f>
        <v>0.10166035502328397</v>
      </c>
      <c r="G28" s="133">
        <f>IFERROR(総括表!BB449,総括表!BB448+総括表!BB450)</f>
        <v>9.2283321605073867E-2</v>
      </c>
      <c r="H28" s="133">
        <f>IFERROR(総括表!BC449,総括表!BC448+総括表!BC450)</f>
        <v>8.3289431394966792E-2</v>
      </c>
      <c r="I28" s="133" t="str">
        <f>IFERROR(総括表!BD449,総括表!BD448+総括表!BD450)</f>
        <v>　</v>
      </c>
      <c r="J28" s="133" t="str">
        <f>IFERROR(総括表!BE449,総括表!BE448+総括表!BE450)</f>
        <v>　</v>
      </c>
      <c r="K28" s="133" t="str">
        <f>IFERROR(総括表!BF449,総括表!BF448+総括表!BF450)</f>
        <v>　</v>
      </c>
    </row>
    <row r="29" spans="1:11" s="92" customFormat="1" ht="15" customHeight="1">
      <c r="A29" s="94" t="str">
        <f>A9</f>
        <v>平成生まれ</v>
      </c>
      <c r="B29" s="123">
        <f>IFERROR(総括表!AW447,"")</f>
        <v>0.39578028559273282</v>
      </c>
      <c r="C29" s="123">
        <f>IFERROR(総括表!AX447,"")</f>
        <v>0.39253451614807472</v>
      </c>
      <c r="D29" s="123">
        <f>IFERROR(総括表!AY447,"")</f>
        <v>0.38902909677312164</v>
      </c>
      <c r="E29" s="123">
        <f>IFERROR(総括表!AZ447,"")</f>
        <v>0.38528134547698017</v>
      </c>
      <c r="F29" s="123">
        <f>IFERROR(総括表!BA447,"")</f>
        <v>0.38126005165097165</v>
      </c>
      <c r="G29" s="123">
        <f>IFERROR(総括表!BB447,"")</f>
        <v>0.37696291748376637</v>
      </c>
      <c r="H29" s="123">
        <f>IFERROR(総括表!BC447,"")</f>
        <v>0.37233385451590117</v>
      </c>
      <c r="I29" s="123" t="str">
        <f>IFERROR(総括表!BD447,"")</f>
        <v>　</v>
      </c>
      <c r="J29" s="123" t="str">
        <f>IFERROR(総括表!BE447,"")</f>
        <v>　</v>
      </c>
      <c r="K29" s="123" t="str">
        <f>IFERROR(総括表!BF447,"")</f>
        <v>　</v>
      </c>
    </row>
    <row r="30" spans="1:11" s="129" customFormat="1" ht="15" customHeight="1">
      <c r="A30" s="131" t="str">
        <f>A10</f>
        <v>令和生まれ</v>
      </c>
      <c r="B30" s="134">
        <f>IFERROR(総括表!AW446,"")</f>
        <v>0.4619851531469012</v>
      </c>
      <c r="C30" s="134">
        <f>IFERROR(総括表!AX446,"")</f>
        <v>0.47578623654346014</v>
      </c>
      <c r="D30" s="134">
        <f>IFERROR(総括表!AY446,"")</f>
        <v>0.48957763666775383</v>
      </c>
      <c r="E30" s="134">
        <f>IFERROR(総括表!AZ446,"")</f>
        <v>0.50334563669901178</v>
      </c>
      <c r="F30" s="134">
        <f>IFERROR(総括表!BA446,"")</f>
        <v>0.51707959332574438</v>
      </c>
      <c r="G30" s="134">
        <f>IFERROR(総括表!BB446,"")</f>
        <v>0.53075376091115989</v>
      </c>
      <c r="H30" s="134">
        <f>IFERROR(総括表!BC446,"")</f>
        <v>0.54437671408913224</v>
      </c>
      <c r="I30" s="134" t="str">
        <f>IFERROR(総括表!BD446,"")</f>
        <v>　</v>
      </c>
      <c r="J30" s="134" t="str">
        <f>IFERROR(総括表!BE446,"")</f>
        <v>　</v>
      </c>
      <c r="K30" s="134" t="str">
        <f>IFERROR(総括表!BF446,"")</f>
        <v>　</v>
      </c>
    </row>
    <row r="31" spans="1:11" ht="15" customHeight="1">
      <c r="A31" s="132" t="s">
        <v>269</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70" zoomScaleNormal="70" workbookViewId="0">
      <selection activeCell="G6" sqref="G6"/>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総括表!$A$206</f>
        <v>：総人口増減_年間_区全域</v>
      </c>
      <c r="K1" s="87" t="s">
        <v>30</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7">
        <f>IF(総括表!C209="","",総括表!C209)</f>
        <v>6046</v>
      </c>
      <c r="G3" s="107">
        <f>IF(総括表!D209="","",総括表!D209)</f>
        <v>6193.0000000001164</v>
      </c>
      <c r="H3" s="107">
        <f>IF(総括表!E209="","",総括表!E209)</f>
        <v>4959.0000000001164</v>
      </c>
      <c r="I3" s="107">
        <f>IF(総括表!F209="","",総括表!F209)</f>
        <v>-821</v>
      </c>
      <c r="J3" s="107">
        <f>IF(総括表!G209="","",総括表!G209)</f>
        <v>-4969</v>
      </c>
      <c r="K3" s="107">
        <f>IF(総括表!H209="","",総括表!H209)</f>
        <v>-278.00000000023283</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8">
        <f>IF(総括表!I209="","",総括表!I209)</f>
        <v>5208.9999999998836</v>
      </c>
      <c r="C6" s="108">
        <f>IF(総括表!J209="","",総括表!J209)</f>
        <v>32.513256240286864</v>
      </c>
      <c r="D6" s="108">
        <f>IF(総括表!K209="","",総括表!K209)</f>
        <v>332.18816558504477</v>
      </c>
      <c r="E6" s="108">
        <f>IF(総括表!L209="","",総括表!L209)</f>
        <v>191.43456462223548</v>
      </c>
      <c r="F6" s="108">
        <f>IF(総括表!M209="","",総括表!M209)</f>
        <v>35.022927958169021</v>
      </c>
      <c r="G6" s="108">
        <f>IF(総括表!N209="","",総括表!N209)</f>
        <v>-130.05294194933958</v>
      </c>
      <c r="H6" s="108">
        <f>IF(総括表!O209="","",総括表!O209)</f>
        <v>-179.37736633326858</v>
      </c>
      <c r="I6" s="108">
        <f>IF(総括表!P209="","",総括表!P209)</f>
        <v>134.80921261850744</v>
      </c>
      <c r="J6" s="108">
        <f>IF(総括表!Q209="","",総括表!Q209)</f>
        <v>102.50986656430177</v>
      </c>
      <c r="K6" s="108">
        <f>IF(総括表!R209="","",総括表!R209)</f>
        <v>81.664238526951522</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8">
        <f>IF(総括表!S209="","",総括表!S209)</f>
        <v>15.516338525339961</v>
      </c>
      <c r="C9" s="108">
        <f>IF(総括表!T209="","",総括表!T209)</f>
        <v>27.130627999431454</v>
      </c>
      <c r="D9" s="108">
        <f>IF(総括表!U209="","",総括表!U209)</f>
        <v>314.60395645548124</v>
      </c>
      <c r="E9" s="108">
        <f>IF(総括表!V209="","",総括表!V209)</f>
        <v>282.14692516438663</v>
      </c>
      <c r="F9" s="108">
        <f>IF(総括表!W209="","",総括表!W209)</f>
        <v>247.11063604336232</v>
      </c>
      <c r="G9" s="108">
        <f>IF(総括表!X209="","",総括表!X209)</f>
        <v>183.87753183534369</v>
      </c>
      <c r="H9" s="108">
        <f>IF(総括表!Y209="","",総括表!Y209)</f>
        <v>87.807957568089478</v>
      </c>
      <c r="I9" s="108">
        <f>IF(総括表!Z209="","",総括表!Z209)</f>
        <v>299.39939856645651</v>
      </c>
      <c r="J9" s="108">
        <f>IF(総括表!AA209="","",総括表!AA209)</f>
        <v>122.70462154399138</v>
      </c>
      <c r="K9" s="108">
        <f>IF(総括表!AB209="","",総括表!AB209)</f>
        <v>-266.06960003252607</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8">
        <f>IF(総括表!AC209="","",総括表!AC209)</f>
        <v>-412.90622233273461</v>
      </c>
      <c r="C12" s="108">
        <f>IF(総括表!AD209="","",総括表!AD209)</f>
        <v>-653.46772318636067</v>
      </c>
      <c r="D12" s="108">
        <f>IF(総括表!AE209="","",総括表!AE209)</f>
        <v>-591.00415390462149</v>
      </c>
      <c r="E12" s="108">
        <f>IF(総括表!AF209="","",総括表!AF209)</f>
        <v>-699.06744987354614</v>
      </c>
      <c r="F12" s="108">
        <f>IF(総括表!AG209="","",総括表!AG209)</f>
        <v>-491.62313264841214</v>
      </c>
      <c r="G12" s="108">
        <f>IF(総括表!AH209="","",総括表!AH209)</f>
        <v>-463.46540296694729</v>
      </c>
      <c r="H12" s="108">
        <f>IF(総括表!AI209="","",総括表!AI209)</f>
        <v>-451.28756445809267</v>
      </c>
      <c r="I12" s="108">
        <f>IF(総括表!AJ209="","",総括表!AJ209)</f>
        <v>-466.01555242890026</v>
      </c>
      <c r="J12" s="108">
        <f>IF(総括表!AK209="","",総括表!AK209)</f>
        <v>-507.9275092483731</v>
      </c>
      <c r="K12" s="108">
        <f>IF(総括表!AL209="","",総括表!AL209)</f>
        <v>-557.92404403991532</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8">
        <f>IF(総括表!AM209="","",総括表!AM209)</f>
        <v>-637.24902629526332</v>
      </c>
      <c r="C15" s="108">
        <f>IF(総括表!AN209="","",総括表!AN209)</f>
        <v>-726.89617753785569</v>
      </c>
      <c r="D15" s="108">
        <f>IF(総括表!AO209="","",総括表!AO209)</f>
        <v>-823.05758072354365</v>
      </c>
      <c r="E15" s="108">
        <f>IF(総括表!AP209="","",総括表!AP209)</f>
        <v>-918.98386056383606</v>
      </c>
      <c r="F15" s="108">
        <f>IF(総括表!AQ209="","",総括表!AQ209)</f>
        <v>-1022.0774921898264</v>
      </c>
      <c r="G15" s="108">
        <f>IF(総括表!AR209="","",総括表!AR209)</f>
        <v>-1106.1521614638623</v>
      </c>
      <c r="H15" s="108">
        <f>IF(総括表!AS209="","",総括表!AS209)</f>
        <v>-1178.4690254209563</v>
      </c>
      <c r="I15" s="108">
        <f>IF(総括表!AT209="","",総括表!AT209)</f>
        <v>-1244.2179454594152</v>
      </c>
      <c r="J15" s="108">
        <f>IF(総括表!AU209="","",総括表!AU209)</f>
        <v>-1273.2694755584234</v>
      </c>
      <c r="K15" s="108">
        <f>IF(総括表!AV209="","",総括表!AV209)</f>
        <v>-1318.4520709783537</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8">
        <f>IF(総括表!AW209="","",総括表!AW209)</f>
        <v>-1341.0902464152314</v>
      </c>
      <c r="C18" s="108">
        <f>IF(総括表!AX209="","",総括表!AX209)</f>
        <v>-1361.3874602727592</v>
      </c>
      <c r="D18" s="108">
        <f>IF(総括表!AY209="","",総括表!AY209)</f>
        <v>-1368.3679611636326</v>
      </c>
      <c r="E18" s="108">
        <f>IF(総括表!AZ209="","",総括表!AZ209)</f>
        <v>-1366.5362540287897</v>
      </c>
      <c r="F18" s="108">
        <f>IF(総括表!BA209="","",総括表!BA209)</f>
        <v>-1353.7766440995038</v>
      </c>
      <c r="G18" s="108">
        <f>IF(総括表!BB209="","",総括表!BB209)</f>
        <v>-1338.7068062643521</v>
      </c>
      <c r="H18" s="108">
        <f>IF(総括表!BC209="","",総括表!BC209)</f>
        <v>-1303.7262859807815</v>
      </c>
      <c r="I18" s="108" t="str">
        <f>IF(総括表!BD209="","",総括表!BD209)</f>
        <v>　</v>
      </c>
      <c r="J18" s="108" t="str">
        <f>IF(総括表!BE209="","",総括表!BE209)</f>
        <v>　</v>
      </c>
      <c r="K18" s="108" t="str">
        <f>IF(総括表!BF209="","",総括表!BF209)</f>
        <v>　</v>
      </c>
    </row>
    <row r="19" spans="1:11" ht="15" customHeight="1">
      <c r="B19" s="92"/>
      <c r="C19" s="92"/>
      <c r="D19" s="92"/>
      <c r="E19" s="91"/>
      <c r="F19" s="92"/>
      <c r="G19" s="92"/>
      <c r="H19" s="92"/>
      <c r="I19" s="92"/>
      <c r="J19" s="92"/>
      <c r="K19" s="92"/>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K22" sqref="K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総括表!$A$281</f>
        <v>：世帯数_区全域</v>
      </c>
      <c r="K1" s="87" t="s">
        <v>31</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t="str">
        <f>IF(総括表!C284="","",総括表!C284)</f>
        <v/>
      </c>
      <c r="G3" s="103" t="str">
        <f>IF(総括表!D284="","",総括表!D284)</f>
        <v/>
      </c>
      <c r="H3" s="103" t="str">
        <f>IF(総括表!E284="","",総括表!E284)</f>
        <v/>
      </c>
      <c r="I3" s="103" t="str">
        <f>IF(総括表!F284="","",総括表!F284)</f>
        <v/>
      </c>
      <c r="J3" s="103" t="str">
        <f>IF(総括表!G284="","",総括表!G284)</f>
        <v/>
      </c>
      <c r="K3" s="103" t="str">
        <f>IF(総括表!H284="","",総括表!H284)</f>
        <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t="str">
        <f>IF(総括表!I284="","",総括表!I284)</f>
        <v/>
      </c>
      <c r="C6" s="106" t="str">
        <f>IF(総括表!J284="","",総括表!J284)</f>
        <v/>
      </c>
      <c r="D6" s="106" t="str">
        <f>IF(総括表!K284="","",総括表!K284)</f>
        <v/>
      </c>
      <c r="E6" s="106" t="str">
        <f>IF(総括表!L284="","",総括表!L284)</f>
        <v/>
      </c>
      <c r="F6" s="106" t="str">
        <f>IF(総括表!M284="","",総括表!M284)</f>
        <v/>
      </c>
      <c r="G6" s="106" t="str">
        <f>IF(総括表!N284="","",総括表!N284)</f>
        <v/>
      </c>
      <c r="H6" s="106" t="str">
        <f>IF(総括表!O284="","",総括表!O284)</f>
        <v/>
      </c>
      <c r="I6" s="106" t="str">
        <f>IF(総括表!P284="","",総括表!P284)</f>
        <v/>
      </c>
      <c r="J6" s="106" t="str">
        <f>IF(総括表!Q284="","",総括表!Q284)</f>
        <v/>
      </c>
      <c r="K6" s="106" t="str">
        <f>IF(総括表!R284="","",総括表!R284)</f>
        <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t="str">
        <f>IF(総括表!S284="","",総括表!S284)</f>
        <v/>
      </c>
      <c r="C9" s="106" t="str">
        <f>IF(総括表!T284="","",総括表!T284)</f>
        <v/>
      </c>
      <c r="D9" s="106" t="str">
        <f>IF(総括表!U284="","",総括表!U284)</f>
        <v/>
      </c>
      <c r="E9" s="106" t="str">
        <f>IF(総括表!V284="","",総括表!V284)</f>
        <v/>
      </c>
      <c r="F9" s="106" t="str">
        <f>IF(総括表!W284="","",総括表!W284)</f>
        <v/>
      </c>
      <c r="G9" s="106" t="str">
        <f>IF(総括表!X284="","",総括表!X284)</f>
        <v/>
      </c>
      <c r="H9" s="106" t="str">
        <f>IF(総括表!Y284="","",総括表!Y284)</f>
        <v/>
      </c>
      <c r="I9" s="106" t="str">
        <f>IF(総括表!Z284="","",総括表!Z284)</f>
        <v/>
      </c>
      <c r="J9" s="106" t="str">
        <f>IF(総括表!AA284="","",総括表!AA284)</f>
        <v/>
      </c>
      <c r="K9" s="106" t="str">
        <f>IF(総括表!AB284="","",総括表!AB284)</f>
        <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t="str">
        <f>IF(総括表!AC284="","",総括表!AC284)</f>
        <v/>
      </c>
      <c r="C12" s="106" t="str">
        <f>IF(総括表!AD284="","",総括表!AD284)</f>
        <v/>
      </c>
      <c r="D12" s="106" t="str">
        <f>IF(総括表!AE284="","",総括表!AE284)</f>
        <v/>
      </c>
      <c r="E12" s="106" t="str">
        <f>IF(総括表!AF284="","",総括表!AF284)</f>
        <v/>
      </c>
      <c r="F12" s="106" t="str">
        <f>IF(総括表!AG284="","",総括表!AG284)</f>
        <v/>
      </c>
      <c r="G12" s="106" t="str">
        <f>IF(総括表!AH284="","",総括表!AH284)</f>
        <v/>
      </c>
      <c r="H12" s="106" t="str">
        <f>IF(総括表!AI284="","",総括表!AI284)</f>
        <v/>
      </c>
      <c r="I12" s="106" t="str">
        <f>IF(総括表!AJ284="","",総括表!AJ284)</f>
        <v/>
      </c>
      <c r="J12" s="106" t="str">
        <f>IF(総括表!AK284="","",総括表!AK284)</f>
        <v/>
      </c>
      <c r="K12" s="106" t="str">
        <f>IF(総括表!AL284="","",総括表!AL284)</f>
        <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t="str">
        <f>IF(総括表!AM284="","",総括表!AM284)</f>
        <v/>
      </c>
      <c r="C15" s="106" t="str">
        <f>IF(総括表!AN284="","",総括表!AN284)</f>
        <v/>
      </c>
      <c r="D15" s="106" t="str">
        <f>IF(総括表!AO284="","",総括表!AO284)</f>
        <v/>
      </c>
      <c r="E15" s="106" t="str">
        <f>IF(総括表!AP284="","",総括表!AP284)</f>
        <v/>
      </c>
      <c r="F15" s="106" t="str">
        <f>IF(総括表!AQ284="","",総括表!AQ284)</f>
        <v/>
      </c>
      <c r="G15" s="106" t="str">
        <f>IF(総括表!AR284="","",総括表!AR284)</f>
        <v/>
      </c>
      <c r="H15" s="106" t="str">
        <f>IF(総括表!AS284="","",総括表!AS284)</f>
        <v/>
      </c>
      <c r="I15" s="106" t="str">
        <f>IF(総括表!AT284="","",総括表!AT284)</f>
        <v/>
      </c>
      <c r="J15" s="106" t="str">
        <f>IF(総括表!AU284="","",総括表!AU284)</f>
        <v/>
      </c>
      <c r="K15" s="106" t="str">
        <f>IF(総括表!AV284="","",総括表!AV284)</f>
        <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t="str">
        <f>IF(総括表!AW284="","",総括表!AW284)</f>
        <v/>
      </c>
      <c r="C18" s="106" t="str">
        <f>IF(総括表!AX284="","",総括表!AX284)</f>
        <v/>
      </c>
      <c r="D18" s="106" t="str">
        <f>IF(総括表!AY284="","",総括表!AY284)</f>
        <v/>
      </c>
      <c r="E18" s="106" t="str">
        <f>IF(総括表!AZ284="","",総括表!AZ284)</f>
        <v/>
      </c>
      <c r="F18" s="106" t="str">
        <f>IF(総括表!BA284="","",総括表!BA284)</f>
        <v/>
      </c>
      <c r="G18" s="106" t="str">
        <f>IF(総括表!BB284="","",総括表!BB284)</f>
        <v/>
      </c>
      <c r="H18" s="106" t="str">
        <f>IF(総括表!BC284="","",総括表!BC284)</f>
        <v/>
      </c>
      <c r="I18" s="106" t="str">
        <f>IF(総括表!BD284="","",総括表!BD284)</f>
        <v>　</v>
      </c>
      <c r="J18" s="106" t="str">
        <f>IF(総括表!BE284="","",総括表!BE284)</f>
        <v>　</v>
      </c>
      <c r="K18" s="106" t="str">
        <f>IF(総括表!BF284="","",総括表!BF284)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K22" sqref="K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総括表!$A$288</f>
        <v>：単独世帯数_区全域</v>
      </c>
      <c r="K1" s="87" t="s">
        <v>31</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3" t="str">
        <f>IF(総括表!C291="","",総括表!C291)</f>
        <v/>
      </c>
      <c r="G3" s="103" t="str">
        <f>IF(総括表!D291="","",総括表!D291)</f>
        <v/>
      </c>
      <c r="H3" s="103" t="str">
        <f>IF(総括表!E291="","",総括表!E291)</f>
        <v/>
      </c>
      <c r="I3" s="103" t="str">
        <f>IF(総括表!F291="","",総括表!F291)</f>
        <v/>
      </c>
      <c r="J3" s="103" t="str">
        <f>IF(総括表!G291="","",総括表!G291)</f>
        <v/>
      </c>
      <c r="K3" s="103" t="str">
        <f>IF(総括表!H291="","",総括表!H291)</f>
        <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6" t="str">
        <f>IF(総括表!I291="","",総括表!I291)</f>
        <v/>
      </c>
      <c r="C6" s="106" t="str">
        <f>IF(総括表!J291="","",総括表!J291)</f>
        <v/>
      </c>
      <c r="D6" s="106" t="str">
        <f>IF(総括表!K291="","",総括表!K291)</f>
        <v/>
      </c>
      <c r="E6" s="106" t="str">
        <f>IF(総括表!L291="","",総括表!L291)</f>
        <v/>
      </c>
      <c r="F6" s="106" t="str">
        <f>IF(総括表!M291="","",総括表!M291)</f>
        <v/>
      </c>
      <c r="G6" s="106" t="str">
        <f>IF(総括表!N291="","",総括表!N291)</f>
        <v/>
      </c>
      <c r="H6" s="106" t="str">
        <f>IF(総括表!O291="","",総括表!O291)</f>
        <v/>
      </c>
      <c r="I6" s="106" t="str">
        <f>IF(総括表!P291="","",総括表!P291)</f>
        <v/>
      </c>
      <c r="J6" s="106" t="str">
        <f>IF(総括表!Q291="","",総括表!Q291)</f>
        <v/>
      </c>
      <c r="K6" s="106" t="str">
        <f>IF(総括表!R291="","",総括表!R291)</f>
        <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6" t="str">
        <f>IF(総括表!S291="","",総括表!S291)</f>
        <v/>
      </c>
      <c r="C9" s="106" t="str">
        <f>IF(総括表!T291="","",総括表!T291)</f>
        <v/>
      </c>
      <c r="D9" s="106" t="str">
        <f>IF(総括表!U291="","",総括表!U291)</f>
        <v/>
      </c>
      <c r="E9" s="106" t="str">
        <f>IF(総括表!V291="","",総括表!V291)</f>
        <v/>
      </c>
      <c r="F9" s="106" t="str">
        <f>IF(総括表!W291="","",総括表!W291)</f>
        <v/>
      </c>
      <c r="G9" s="106" t="str">
        <f>IF(総括表!X291="","",総括表!X291)</f>
        <v/>
      </c>
      <c r="H9" s="106" t="str">
        <f>IF(総括表!Y291="","",総括表!Y291)</f>
        <v/>
      </c>
      <c r="I9" s="106" t="str">
        <f>IF(総括表!Z291="","",総括表!Z291)</f>
        <v/>
      </c>
      <c r="J9" s="106" t="str">
        <f>IF(総括表!AA291="","",総括表!AA291)</f>
        <v/>
      </c>
      <c r="K9" s="106" t="str">
        <f>IF(総括表!AB291="","",総括表!AB291)</f>
        <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6" t="str">
        <f>IF(総括表!AC291="","",総括表!AC291)</f>
        <v/>
      </c>
      <c r="C12" s="106" t="str">
        <f>IF(総括表!AD291="","",総括表!AD291)</f>
        <v/>
      </c>
      <c r="D12" s="106" t="str">
        <f>IF(総括表!AE291="","",総括表!AE291)</f>
        <v/>
      </c>
      <c r="E12" s="106" t="str">
        <f>IF(総括表!AF291="","",総括表!AF291)</f>
        <v/>
      </c>
      <c r="F12" s="106" t="str">
        <f>IF(総括表!AG291="","",総括表!AG291)</f>
        <v/>
      </c>
      <c r="G12" s="106" t="str">
        <f>IF(総括表!AH291="","",総括表!AH291)</f>
        <v/>
      </c>
      <c r="H12" s="106" t="str">
        <f>IF(総括表!AI291="","",総括表!AI291)</f>
        <v/>
      </c>
      <c r="I12" s="106" t="str">
        <f>IF(総括表!AJ291="","",総括表!AJ291)</f>
        <v/>
      </c>
      <c r="J12" s="106" t="str">
        <f>IF(総括表!AK291="","",総括表!AK291)</f>
        <v/>
      </c>
      <c r="K12" s="106" t="str">
        <f>IF(総括表!AL291="","",総括表!AL291)</f>
        <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6" t="str">
        <f>IF(総括表!AM291="","",総括表!AM291)</f>
        <v/>
      </c>
      <c r="C15" s="106" t="str">
        <f>IF(総括表!AN291="","",総括表!AN291)</f>
        <v/>
      </c>
      <c r="D15" s="106" t="str">
        <f>IF(総括表!AO291="","",総括表!AO291)</f>
        <v/>
      </c>
      <c r="E15" s="106" t="str">
        <f>IF(総括表!AP291="","",総括表!AP291)</f>
        <v/>
      </c>
      <c r="F15" s="106" t="str">
        <f>IF(総括表!AQ291="","",総括表!AQ291)</f>
        <v/>
      </c>
      <c r="G15" s="106" t="str">
        <f>IF(総括表!AR291="","",総括表!AR291)</f>
        <v/>
      </c>
      <c r="H15" s="106" t="str">
        <f>IF(総括表!AS291="","",総括表!AS291)</f>
        <v/>
      </c>
      <c r="I15" s="106" t="str">
        <f>IF(総括表!AT291="","",総括表!AT291)</f>
        <v/>
      </c>
      <c r="J15" s="106" t="str">
        <f>IF(総括表!AU291="","",総括表!AU291)</f>
        <v/>
      </c>
      <c r="K15" s="106" t="str">
        <f>IF(総括表!AV291="","",総括表!AV291)</f>
        <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6" t="str">
        <f>IF(総括表!AW291="","",総括表!AW291)</f>
        <v/>
      </c>
      <c r="C18" s="106" t="str">
        <f>IF(総括表!AX291="","",総括表!AX291)</f>
        <v/>
      </c>
      <c r="D18" s="106" t="str">
        <f>IF(総括表!AY291="","",総括表!AY291)</f>
        <v/>
      </c>
      <c r="E18" s="106" t="str">
        <f>IF(総括表!AZ291="","",総括表!AZ291)</f>
        <v/>
      </c>
      <c r="F18" s="106" t="str">
        <f>IF(総括表!BA291="","",総括表!BA291)</f>
        <v/>
      </c>
      <c r="G18" s="106" t="str">
        <f>IF(総括表!BB291="","",総括表!BB291)</f>
        <v/>
      </c>
      <c r="H18" s="106" t="str">
        <f>IF(総括表!BC291="","",総括表!BC291)</f>
        <v/>
      </c>
      <c r="I18" s="106" t="str">
        <f>IF(総括表!BD291="","",総括表!BD291)</f>
        <v>　</v>
      </c>
      <c r="J18" s="106" t="str">
        <f>IF(総括表!BE291="","",総括表!BE291)</f>
        <v>　</v>
      </c>
      <c r="K18" s="106" t="str">
        <f>IF(総括表!BF291="","",総括表!BF291)</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70" zoomScaleNormal="70" workbookViewId="0">
      <selection activeCell="K22" sqref="K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総括表!$A$331</f>
        <v>：世帯あたり人員（総人口/世帯数）_区全域</v>
      </c>
      <c r="K1" s="87" t="s">
        <v>30</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35" t="str">
        <f>IF(総括表!C334="","",総括表!C334)</f>
        <v/>
      </c>
      <c r="G3" s="135" t="str">
        <f>IF(総括表!D334="","",総括表!D334)</f>
        <v/>
      </c>
      <c r="H3" s="135" t="str">
        <f>IF(総括表!E334="","",総括表!E334)</f>
        <v/>
      </c>
      <c r="I3" s="135" t="str">
        <f>IF(総括表!F334="","",総括表!F334)</f>
        <v/>
      </c>
      <c r="J3" s="135" t="str">
        <f>IF(総括表!G334="","",総括表!G334)</f>
        <v/>
      </c>
      <c r="K3" s="135" t="str">
        <f>IF(総括表!H334="","",総括表!H334)</f>
        <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36" t="str">
        <f>IF(総括表!I334="","",総括表!I334)</f>
        <v/>
      </c>
      <c r="C6" s="136" t="str">
        <f>IF(総括表!J334="","",総括表!J334)</f>
        <v/>
      </c>
      <c r="D6" s="136" t="str">
        <f>IF(総括表!K334="","",総括表!K334)</f>
        <v/>
      </c>
      <c r="E6" s="136" t="str">
        <f>IF(総括表!L334="","",総括表!L334)</f>
        <v/>
      </c>
      <c r="F6" s="136" t="str">
        <f>IF(総括表!M334="","",総括表!M334)</f>
        <v/>
      </c>
      <c r="G6" s="136" t="str">
        <f>IF(総括表!N334="","",総括表!N334)</f>
        <v/>
      </c>
      <c r="H6" s="136" t="str">
        <f>IF(総括表!O334="","",総括表!O334)</f>
        <v/>
      </c>
      <c r="I6" s="136" t="str">
        <f>IF(総括表!P334="","",総括表!P334)</f>
        <v/>
      </c>
      <c r="J6" s="136" t="str">
        <f>IF(総括表!Q334="","",総括表!Q334)</f>
        <v/>
      </c>
      <c r="K6" s="136" t="str">
        <f>IF(総括表!R334="","",総括表!R334)</f>
        <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36" t="str">
        <f>IF(総括表!S334="","",総括表!S334)</f>
        <v/>
      </c>
      <c r="C9" s="136" t="str">
        <f>IF(総括表!T334="","",総括表!T334)</f>
        <v/>
      </c>
      <c r="D9" s="136" t="str">
        <f>IF(総括表!U334="","",総括表!U334)</f>
        <v/>
      </c>
      <c r="E9" s="136" t="str">
        <f>IF(総括表!V334="","",総括表!V334)</f>
        <v/>
      </c>
      <c r="F9" s="136" t="str">
        <f>IF(総括表!W334="","",総括表!W334)</f>
        <v/>
      </c>
      <c r="G9" s="136" t="str">
        <f>IF(総括表!X334="","",総括表!X334)</f>
        <v/>
      </c>
      <c r="H9" s="136" t="str">
        <f>IF(総括表!Y334="","",総括表!Y334)</f>
        <v/>
      </c>
      <c r="I9" s="136" t="str">
        <f>IF(総括表!Z334="","",総括表!Z334)</f>
        <v/>
      </c>
      <c r="J9" s="136" t="str">
        <f>IF(総括表!AA334="","",総括表!AA334)</f>
        <v/>
      </c>
      <c r="K9" s="136" t="str">
        <f>IF(総括表!AB334="","",総括表!AB334)</f>
        <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36" t="str">
        <f>IF(総括表!AC334="","",総括表!AC334)</f>
        <v/>
      </c>
      <c r="C12" s="136" t="str">
        <f>IF(総括表!AD334="","",総括表!AD334)</f>
        <v/>
      </c>
      <c r="D12" s="136" t="str">
        <f>IF(総括表!AE334="","",総括表!AE334)</f>
        <v/>
      </c>
      <c r="E12" s="136" t="str">
        <f>IF(総括表!AF334="","",総括表!AF334)</f>
        <v/>
      </c>
      <c r="F12" s="136" t="str">
        <f>IF(総括表!AG334="","",総括表!AG334)</f>
        <v/>
      </c>
      <c r="G12" s="136" t="str">
        <f>IF(総括表!AH334="","",総括表!AH334)</f>
        <v/>
      </c>
      <c r="H12" s="136" t="str">
        <f>IF(総括表!AI334="","",総括表!AI334)</f>
        <v/>
      </c>
      <c r="I12" s="136" t="str">
        <f>IF(総括表!AJ334="","",総括表!AJ334)</f>
        <v/>
      </c>
      <c r="J12" s="136" t="str">
        <f>IF(総括表!AK334="","",総括表!AK334)</f>
        <v/>
      </c>
      <c r="K12" s="136" t="str">
        <f>IF(総括表!AL334="","",総括表!AL334)</f>
        <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36" t="str">
        <f>IF(総括表!AM334="","",総括表!AM334)</f>
        <v/>
      </c>
      <c r="C15" s="136" t="str">
        <f>IF(総括表!AN334="","",総括表!AN334)</f>
        <v/>
      </c>
      <c r="D15" s="136" t="str">
        <f>IF(総括表!AO334="","",総括表!AO334)</f>
        <v/>
      </c>
      <c r="E15" s="136" t="str">
        <f>IF(総括表!AP334="","",総括表!AP334)</f>
        <v/>
      </c>
      <c r="F15" s="136" t="str">
        <f>IF(総括表!AQ334="","",総括表!AQ334)</f>
        <v/>
      </c>
      <c r="G15" s="136" t="str">
        <f>IF(総括表!AR334="","",総括表!AR334)</f>
        <v/>
      </c>
      <c r="H15" s="136" t="str">
        <f>IF(総括表!AS334="","",総括表!AS334)</f>
        <v/>
      </c>
      <c r="I15" s="136" t="str">
        <f>IF(総括表!AT334="","",総括表!AT334)</f>
        <v/>
      </c>
      <c r="J15" s="136" t="str">
        <f>IF(総括表!AU334="","",総括表!AU334)</f>
        <v/>
      </c>
      <c r="K15" s="136" t="str">
        <f>IF(総括表!AV334="","",総括表!AV334)</f>
        <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36" t="str">
        <f>IF(総括表!AW334="","",総括表!AW334)</f>
        <v/>
      </c>
      <c r="C18" s="136" t="str">
        <f>IF(総括表!AX334="","",総括表!AX334)</f>
        <v/>
      </c>
      <c r="D18" s="136" t="str">
        <f>IF(総括表!AY334="","",総括表!AY334)</f>
        <v/>
      </c>
      <c r="E18" s="136" t="str">
        <f>IF(総括表!AZ334="","",総括表!AZ334)</f>
        <v/>
      </c>
      <c r="F18" s="136" t="str">
        <f>IF(総括表!BA334="","",総括表!BA334)</f>
        <v/>
      </c>
      <c r="G18" s="136" t="str">
        <f>IF(総括表!BB334="","",総括表!BB334)</f>
        <v/>
      </c>
      <c r="H18" s="136" t="str">
        <f>IF(総括表!BC334="","",総括表!BC334)</f>
        <v/>
      </c>
      <c r="I18" s="136" t="str">
        <f>IF(総括表!BD334="","",総括表!BD334)</f>
        <v>　</v>
      </c>
      <c r="J18" s="136" t="str">
        <f>IF(総括表!BE334="","",総括表!BE334)</f>
        <v>　</v>
      </c>
      <c r="K18" s="136" t="str">
        <f>IF(総括表!BF334="","",総括表!BF334)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election activeCell="K22" sqref="K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総括表!$A$368</f>
        <v>世帯（家族類型別）_区全域（メイン推計）</v>
      </c>
      <c r="K1" s="87" t="s">
        <v>31</v>
      </c>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3" t="str">
        <f>総括表!B459</f>
        <v>その他世帯数</v>
      </c>
      <c r="E3" s="163"/>
      <c r="F3" s="105">
        <f>総括表!C459</f>
        <v>0</v>
      </c>
      <c r="G3" s="105">
        <f>総括表!D459</f>
        <v>0</v>
      </c>
      <c r="H3" s="105">
        <f>総括表!E459</f>
        <v>0</v>
      </c>
      <c r="I3" s="105">
        <f>総括表!F459</f>
        <v>0</v>
      </c>
      <c r="J3" s="105">
        <f>総括表!G459</f>
        <v>0</v>
      </c>
      <c r="K3" s="105">
        <f>総括表!H459</f>
        <v>0</v>
      </c>
    </row>
    <row r="4" spans="1:11" s="92" customFormat="1" ht="20.100000000000001" customHeight="1">
      <c r="A4" s="91"/>
      <c r="D4" s="157" t="str">
        <f>総括表!B455</f>
        <v>単独世帯数</v>
      </c>
      <c r="E4" s="157"/>
      <c r="F4" s="104">
        <f>総括表!C455</f>
        <v>0</v>
      </c>
      <c r="G4" s="104">
        <f>総括表!D455</f>
        <v>0</v>
      </c>
      <c r="H4" s="104">
        <f>総括表!E455</f>
        <v>0</v>
      </c>
      <c r="I4" s="104">
        <f>総括表!F455</f>
        <v>0</v>
      </c>
      <c r="J4" s="104">
        <f>総括表!G455</f>
        <v>0</v>
      </c>
      <c r="K4" s="104">
        <f>総括表!H455</f>
        <v>0</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105" t="str">
        <f>総括表!B459</f>
        <v>その他世帯数</v>
      </c>
      <c r="B7" s="105">
        <f>総括表!I459</f>
        <v>0</v>
      </c>
      <c r="C7" s="105">
        <f>総括表!J459</f>
        <v>0</v>
      </c>
      <c r="D7" s="105">
        <f>総括表!K459</f>
        <v>0</v>
      </c>
      <c r="E7" s="105">
        <f>総括表!L459</f>
        <v>0</v>
      </c>
      <c r="F7" s="105">
        <f>総括表!M459</f>
        <v>0</v>
      </c>
      <c r="G7" s="105">
        <f>総括表!N459</f>
        <v>0</v>
      </c>
      <c r="H7" s="105">
        <f>総括表!O459</f>
        <v>0</v>
      </c>
      <c r="I7" s="105">
        <f>総括表!P459</f>
        <v>0</v>
      </c>
      <c r="J7" s="105">
        <f>総括表!Q459</f>
        <v>0</v>
      </c>
      <c r="K7" s="105">
        <f>総括表!R459</f>
        <v>0</v>
      </c>
    </row>
    <row r="8" spans="1:11" s="92" customFormat="1" ht="15" customHeight="1">
      <c r="A8" s="104" t="str">
        <f>総括表!B455</f>
        <v>単独世帯数</v>
      </c>
      <c r="B8" s="104">
        <f>総括表!I455</f>
        <v>0</v>
      </c>
      <c r="C8" s="104">
        <f>総括表!J455</f>
        <v>0</v>
      </c>
      <c r="D8" s="104">
        <f>総括表!K455</f>
        <v>0</v>
      </c>
      <c r="E8" s="104">
        <f>総括表!L455</f>
        <v>0</v>
      </c>
      <c r="F8" s="104">
        <f>総括表!M455</f>
        <v>0</v>
      </c>
      <c r="G8" s="104">
        <f>総括表!N455</f>
        <v>0</v>
      </c>
      <c r="H8" s="104">
        <f>総括表!O455</f>
        <v>0</v>
      </c>
      <c r="I8" s="104">
        <f>総括表!P455</f>
        <v>0</v>
      </c>
      <c r="J8" s="104">
        <f>総括表!Q455</f>
        <v>0</v>
      </c>
      <c r="K8" s="104">
        <f>総括表!R455</f>
        <v>0</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105" t="str">
        <f>A7</f>
        <v>その他世帯数</v>
      </c>
      <c r="B11" s="105">
        <f>総括表!S459</f>
        <v>0</v>
      </c>
      <c r="C11" s="105">
        <f>総括表!T459</f>
        <v>0</v>
      </c>
      <c r="D11" s="105">
        <f>総括表!U459</f>
        <v>0</v>
      </c>
      <c r="E11" s="105">
        <f>総括表!V459</f>
        <v>0</v>
      </c>
      <c r="F11" s="105">
        <f>総括表!W459</f>
        <v>0</v>
      </c>
      <c r="G11" s="105">
        <f>総括表!X459</f>
        <v>0</v>
      </c>
      <c r="H11" s="105">
        <f>総括表!Y459</f>
        <v>0</v>
      </c>
      <c r="I11" s="105">
        <f>総括表!Z459</f>
        <v>0</v>
      </c>
      <c r="J11" s="105">
        <f>総括表!AA459</f>
        <v>0</v>
      </c>
      <c r="K11" s="105">
        <f>総括表!AB459</f>
        <v>0</v>
      </c>
    </row>
    <row r="12" spans="1:11" s="92" customFormat="1" ht="15" customHeight="1">
      <c r="A12" s="104" t="str">
        <f>A8</f>
        <v>単独世帯数</v>
      </c>
      <c r="B12" s="104">
        <f>総括表!S455</f>
        <v>0</v>
      </c>
      <c r="C12" s="104">
        <f>総括表!T455</f>
        <v>0</v>
      </c>
      <c r="D12" s="104">
        <f>総括表!U455</f>
        <v>0</v>
      </c>
      <c r="E12" s="104">
        <f>総括表!V455</f>
        <v>0</v>
      </c>
      <c r="F12" s="104">
        <f>総括表!W455</f>
        <v>0</v>
      </c>
      <c r="G12" s="104">
        <f>総括表!X455</f>
        <v>0</v>
      </c>
      <c r="H12" s="104">
        <f>総括表!Y455</f>
        <v>0</v>
      </c>
      <c r="I12" s="104">
        <f>総括表!Z455</f>
        <v>0</v>
      </c>
      <c r="J12" s="104">
        <f>総括表!AA455</f>
        <v>0</v>
      </c>
      <c r="K12" s="104">
        <f>総括表!AB455</f>
        <v>0</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105" t="str">
        <f>A7</f>
        <v>その他世帯数</v>
      </c>
      <c r="B15" s="105">
        <f>総括表!AC459</f>
        <v>0</v>
      </c>
      <c r="C15" s="105">
        <f>総括表!AD459</f>
        <v>0</v>
      </c>
      <c r="D15" s="105">
        <f>総括表!AE459</f>
        <v>0</v>
      </c>
      <c r="E15" s="105">
        <f>総括表!AF459</f>
        <v>0</v>
      </c>
      <c r="F15" s="105">
        <f>総括表!AG459</f>
        <v>0</v>
      </c>
      <c r="G15" s="105">
        <f>総括表!AH459</f>
        <v>0</v>
      </c>
      <c r="H15" s="105">
        <f>総括表!AI459</f>
        <v>0</v>
      </c>
      <c r="I15" s="105">
        <f>総括表!AJ459</f>
        <v>0</v>
      </c>
      <c r="J15" s="105">
        <f>総括表!AK459</f>
        <v>0</v>
      </c>
      <c r="K15" s="105">
        <f>総括表!AL459</f>
        <v>0</v>
      </c>
    </row>
    <row r="16" spans="1:11" s="92" customFormat="1" ht="15" customHeight="1">
      <c r="A16" s="104" t="str">
        <f>A8</f>
        <v>単独世帯数</v>
      </c>
      <c r="B16" s="104">
        <f>総括表!AC455</f>
        <v>0</v>
      </c>
      <c r="C16" s="104">
        <f>総括表!AD455</f>
        <v>0</v>
      </c>
      <c r="D16" s="104">
        <f>総括表!AE455</f>
        <v>0</v>
      </c>
      <c r="E16" s="104">
        <f>総括表!AF455</f>
        <v>0</v>
      </c>
      <c r="F16" s="104">
        <f>総括表!AG455</f>
        <v>0</v>
      </c>
      <c r="G16" s="104">
        <f>総括表!AH455</f>
        <v>0</v>
      </c>
      <c r="H16" s="104">
        <f>総括表!AI455</f>
        <v>0</v>
      </c>
      <c r="I16" s="104">
        <f>総括表!AJ455</f>
        <v>0</v>
      </c>
      <c r="J16" s="104">
        <f>総括表!AK455</f>
        <v>0</v>
      </c>
      <c r="K16" s="104">
        <f>総括表!AL455</f>
        <v>0</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105" t="str">
        <f>A7</f>
        <v>その他世帯数</v>
      </c>
      <c r="B19" s="105">
        <f>総括表!AM459</f>
        <v>0</v>
      </c>
      <c r="C19" s="105">
        <f>総括表!AN459</f>
        <v>0</v>
      </c>
      <c r="D19" s="105">
        <f>総括表!AO459</f>
        <v>0</v>
      </c>
      <c r="E19" s="105">
        <f>総括表!AP459</f>
        <v>0</v>
      </c>
      <c r="F19" s="105">
        <f>総括表!AQ459</f>
        <v>0</v>
      </c>
      <c r="G19" s="105">
        <f>総括表!AR459</f>
        <v>0</v>
      </c>
      <c r="H19" s="105">
        <f>総括表!AS459</f>
        <v>0</v>
      </c>
      <c r="I19" s="105">
        <f>総括表!AT459</f>
        <v>0</v>
      </c>
      <c r="J19" s="105">
        <f>総括表!AU459</f>
        <v>0</v>
      </c>
      <c r="K19" s="105">
        <f>総括表!AV459</f>
        <v>0</v>
      </c>
    </row>
    <row r="20" spans="1:11" s="92" customFormat="1" ht="15" customHeight="1">
      <c r="A20" s="104" t="str">
        <f>A8</f>
        <v>単独世帯数</v>
      </c>
      <c r="B20" s="104">
        <f>総括表!AM455</f>
        <v>0</v>
      </c>
      <c r="C20" s="104">
        <f>総括表!AN455</f>
        <v>0</v>
      </c>
      <c r="D20" s="104">
        <f>総括表!AO455</f>
        <v>0</v>
      </c>
      <c r="E20" s="104">
        <f>総括表!AP455</f>
        <v>0</v>
      </c>
      <c r="F20" s="104">
        <f>総括表!AQ455</f>
        <v>0</v>
      </c>
      <c r="G20" s="104">
        <f>総括表!AR455</f>
        <v>0</v>
      </c>
      <c r="H20" s="104">
        <f>総括表!AS455</f>
        <v>0</v>
      </c>
      <c r="I20" s="104">
        <f>総括表!AT455</f>
        <v>0</v>
      </c>
      <c r="J20" s="104">
        <f>総括表!AU455</f>
        <v>0</v>
      </c>
      <c r="K20" s="104">
        <f>総括表!AV455</f>
        <v>0</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105" t="str">
        <f>A7</f>
        <v>その他世帯数</v>
      </c>
      <c r="B23" s="105">
        <f>総括表!AW459</f>
        <v>0</v>
      </c>
      <c r="C23" s="105">
        <f>総括表!AX459</f>
        <v>0</v>
      </c>
      <c r="D23" s="105">
        <f>総括表!AY459</f>
        <v>0</v>
      </c>
      <c r="E23" s="105">
        <f>総括表!AZ459</f>
        <v>0</v>
      </c>
      <c r="F23" s="105">
        <f>総括表!BA459</f>
        <v>0</v>
      </c>
      <c r="G23" s="105">
        <f>総括表!BB459</f>
        <v>0</v>
      </c>
      <c r="H23" s="105">
        <f>総括表!BC459</f>
        <v>0</v>
      </c>
      <c r="I23" s="105" t="str">
        <f>総括表!BD459</f>
        <v>　</v>
      </c>
      <c r="J23" s="105" t="str">
        <f>総括表!BE459</f>
        <v>　</v>
      </c>
      <c r="K23" s="105" t="str">
        <f>総括表!BF459</f>
        <v>　</v>
      </c>
    </row>
    <row r="24" spans="1:11" s="92" customFormat="1" ht="15" customHeight="1">
      <c r="A24" s="104" t="str">
        <f>A8</f>
        <v>単独世帯数</v>
      </c>
      <c r="B24" s="104">
        <f>総括表!AW455</f>
        <v>0</v>
      </c>
      <c r="C24" s="104">
        <f>総括表!AX455</f>
        <v>0</v>
      </c>
      <c r="D24" s="104">
        <f>総括表!AY455</f>
        <v>0</v>
      </c>
      <c r="E24" s="104">
        <f>総括表!AZ455</f>
        <v>0</v>
      </c>
      <c r="F24" s="104">
        <f>総括表!BA455</f>
        <v>0</v>
      </c>
      <c r="G24" s="104">
        <f>総括表!BB455</f>
        <v>0</v>
      </c>
      <c r="H24" s="104">
        <f>総括表!BC455</f>
        <v>0</v>
      </c>
      <c r="I24" s="104" t="str">
        <f>総括表!BD455</f>
        <v>　</v>
      </c>
      <c r="J24" s="104" t="str">
        <f>総括表!BE455</f>
        <v>　</v>
      </c>
      <c r="K24" s="104" t="str">
        <f>総括表!BF455</f>
        <v>　</v>
      </c>
    </row>
  </sheetData>
  <mergeCells count="3">
    <mergeCell ref="D2:E2"/>
    <mergeCell ref="D3:E3"/>
    <mergeCell ref="D4:E4"/>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workbookViewId="0">
      <selection activeCell="K22" sqref="K22"/>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総括表!$A$375</f>
        <v>世帯（家族類型別）_構成比_区全域（メイン推計）</v>
      </c>
      <c r="K1" s="87"/>
    </row>
    <row r="2" spans="1:11" s="89" customFormat="1" ht="20.100000000000001" customHeight="1">
      <c r="A2" s="88"/>
      <c r="D2" s="158"/>
      <c r="E2" s="158"/>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D3" s="163" t="str">
        <f>総括表!B466</f>
        <v>その他世帯比率</v>
      </c>
      <c r="E3" s="163"/>
      <c r="F3" s="130">
        <f>総括表!C466</f>
        <v>0</v>
      </c>
      <c r="G3" s="130">
        <f>総括表!D466</f>
        <v>0</v>
      </c>
      <c r="H3" s="130">
        <f>総括表!E466</f>
        <v>0</v>
      </c>
      <c r="I3" s="130">
        <f>総括表!F466</f>
        <v>0</v>
      </c>
      <c r="J3" s="130">
        <f>総括表!G466</f>
        <v>0</v>
      </c>
      <c r="K3" s="130">
        <f>総括表!H466</f>
        <v>0</v>
      </c>
    </row>
    <row r="4" spans="1:11" s="92" customFormat="1" ht="20.100000000000001" customHeight="1">
      <c r="A4" s="91"/>
      <c r="D4" s="157" t="str">
        <f>総括表!B462</f>
        <v>単独世帯比率</v>
      </c>
      <c r="E4" s="157"/>
      <c r="F4" s="124">
        <f>総括表!C462</f>
        <v>0</v>
      </c>
      <c r="G4" s="124">
        <f>総括表!D462</f>
        <v>0</v>
      </c>
      <c r="H4" s="124">
        <f>総括表!E462</f>
        <v>0</v>
      </c>
      <c r="I4" s="124">
        <f>総括表!F462</f>
        <v>0</v>
      </c>
      <c r="J4" s="124">
        <f>総括表!G462</f>
        <v>0</v>
      </c>
      <c r="K4" s="124">
        <f>総括表!H462</f>
        <v>0</v>
      </c>
    </row>
    <row r="5" spans="1:11" s="92" customFormat="1" ht="6.95" customHeight="1">
      <c r="A5" s="91"/>
      <c r="E5" s="91"/>
    </row>
    <row r="6" spans="1:11" s="89" customFormat="1" ht="20.100000000000001" customHeight="1">
      <c r="A6" s="93"/>
      <c r="B6" s="90">
        <f>総括表!I5</f>
        <v>2024</v>
      </c>
      <c r="C6" s="90">
        <f>総括表!J5</f>
        <v>2025</v>
      </c>
      <c r="D6" s="90">
        <f>総括表!K5</f>
        <v>2026</v>
      </c>
      <c r="E6" s="90">
        <f>総括表!L5</f>
        <v>2027</v>
      </c>
      <c r="F6" s="90">
        <f>総括表!M5</f>
        <v>2028</v>
      </c>
      <c r="G6" s="90">
        <f>総括表!N5</f>
        <v>2029</v>
      </c>
      <c r="H6" s="90">
        <f>総括表!O5</f>
        <v>2030</v>
      </c>
      <c r="I6" s="90">
        <f>総括表!P5</f>
        <v>2031</v>
      </c>
      <c r="J6" s="90">
        <f>総括表!Q5</f>
        <v>2032</v>
      </c>
      <c r="K6" s="90">
        <f>総括表!R5</f>
        <v>2033</v>
      </c>
    </row>
    <row r="7" spans="1:11" s="92" customFormat="1" ht="15" customHeight="1">
      <c r="A7" s="105" t="str">
        <f>総括表!B466</f>
        <v>その他世帯比率</v>
      </c>
      <c r="B7" s="130">
        <f>総括表!I466</f>
        <v>0</v>
      </c>
      <c r="C7" s="130">
        <f>総括表!J466</f>
        <v>0</v>
      </c>
      <c r="D7" s="130">
        <f>総括表!K466</f>
        <v>0</v>
      </c>
      <c r="E7" s="130">
        <f>総括表!L466</f>
        <v>0</v>
      </c>
      <c r="F7" s="130">
        <f>総括表!M466</f>
        <v>0</v>
      </c>
      <c r="G7" s="130">
        <f>総括表!N466</f>
        <v>0</v>
      </c>
      <c r="H7" s="130">
        <f>総括表!O466</f>
        <v>0</v>
      </c>
      <c r="I7" s="130">
        <f>総括表!P466</f>
        <v>0</v>
      </c>
      <c r="J7" s="130">
        <f>総括表!Q466</f>
        <v>0</v>
      </c>
      <c r="K7" s="130">
        <f>総括表!R466</f>
        <v>0</v>
      </c>
    </row>
    <row r="8" spans="1:11" s="92" customFormat="1" ht="15" customHeight="1">
      <c r="A8" s="104" t="str">
        <f>総括表!B462</f>
        <v>単独世帯比率</v>
      </c>
      <c r="B8" s="124">
        <f>総括表!I462</f>
        <v>0</v>
      </c>
      <c r="C8" s="124">
        <f>総括表!J462</f>
        <v>0</v>
      </c>
      <c r="D8" s="124">
        <f>総括表!K462</f>
        <v>0</v>
      </c>
      <c r="E8" s="124">
        <f>総括表!L462</f>
        <v>0</v>
      </c>
      <c r="F8" s="124">
        <f>総括表!M462</f>
        <v>0</v>
      </c>
      <c r="G8" s="124">
        <f>総括表!N462</f>
        <v>0</v>
      </c>
      <c r="H8" s="124">
        <f>総括表!O462</f>
        <v>0</v>
      </c>
      <c r="I8" s="124">
        <f>総括表!P462</f>
        <v>0</v>
      </c>
      <c r="J8" s="124">
        <f>総括表!Q462</f>
        <v>0</v>
      </c>
      <c r="K8" s="124">
        <f>総括表!R462</f>
        <v>0</v>
      </c>
    </row>
    <row r="9" spans="1:11" s="92" customFormat="1" ht="6.95" customHeight="1">
      <c r="A9" s="91"/>
      <c r="E9" s="91"/>
    </row>
    <row r="10" spans="1:11" s="89" customFormat="1" ht="20.100000000000001" customHeight="1">
      <c r="A10" s="93"/>
      <c r="B10" s="90">
        <f>総括表!S5</f>
        <v>2034</v>
      </c>
      <c r="C10" s="90">
        <f>総括表!T5</f>
        <v>2035</v>
      </c>
      <c r="D10" s="90">
        <f>総括表!U5</f>
        <v>2036</v>
      </c>
      <c r="E10" s="90">
        <f>総括表!V5</f>
        <v>2037</v>
      </c>
      <c r="F10" s="90">
        <f>総括表!W5</f>
        <v>2038</v>
      </c>
      <c r="G10" s="90">
        <f>総括表!X5</f>
        <v>2039</v>
      </c>
      <c r="H10" s="90">
        <f>総括表!Y5</f>
        <v>2040</v>
      </c>
      <c r="I10" s="90">
        <f>総括表!Z5</f>
        <v>2041</v>
      </c>
      <c r="J10" s="90">
        <f>総括表!AA5</f>
        <v>2042</v>
      </c>
      <c r="K10" s="90">
        <f>総括表!AB5</f>
        <v>2043</v>
      </c>
    </row>
    <row r="11" spans="1:11" s="92" customFormat="1" ht="15" customHeight="1">
      <c r="A11" s="105" t="str">
        <f>A7</f>
        <v>その他世帯比率</v>
      </c>
      <c r="B11" s="130">
        <f>総括表!S466</f>
        <v>0</v>
      </c>
      <c r="C11" s="130">
        <f>総括表!T466</f>
        <v>0</v>
      </c>
      <c r="D11" s="130">
        <f>総括表!U466</f>
        <v>0</v>
      </c>
      <c r="E11" s="130">
        <f>総括表!V466</f>
        <v>0</v>
      </c>
      <c r="F11" s="130">
        <f>総括表!W466</f>
        <v>0</v>
      </c>
      <c r="G11" s="130">
        <f>総括表!X466</f>
        <v>0</v>
      </c>
      <c r="H11" s="130">
        <f>総括表!Y466</f>
        <v>0</v>
      </c>
      <c r="I11" s="130">
        <f>総括表!Z466</f>
        <v>0</v>
      </c>
      <c r="J11" s="130">
        <f>総括表!AA466</f>
        <v>0</v>
      </c>
      <c r="K11" s="130">
        <f>総括表!AB466</f>
        <v>0</v>
      </c>
    </row>
    <row r="12" spans="1:11" s="92" customFormat="1" ht="15" customHeight="1">
      <c r="A12" s="104" t="str">
        <f>A8</f>
        <v>単独世帯比率</v>
      </c>
      <c r="B12" s="124">
        <f>総括表!S462</f>
        <v>0</v>
      </c>
      <c r="C12" s="124">
        <f>総括表!T462</f>
        <v>0</v>
      </c>
      <c r="D12" s="124">
        <f>総括表!U462</f>
        <v>0</v>
      </c>
      <c r="E12" s="124">
        <f>総括表!V462</f>
        <v>0</v>
      </c>
      <c r="F12" s="124">
        <f>総括表!W462</f>
        <v>0</v>
      </c>
      <c r="G12" s="124">
        <f>総括表!X462</f>
        <v>0</v>
      </c>
      <c r="H12" s="124">
        <f>総括表!Y462</f>
        <v>0</v>
      </c>
      <c r="I12" s="124">
        <f>総括表!Z462</f>
        <v>0</v>
      </c>
      <c r="J12" s="124">
        <f>総括表!AA462</f>
        <v>0</v>
      </c>
      <c r="K12" s="124">
        <f>総括表!AB462</f>
        <v>0</v>
      </c>
    </row>
    <row r="13" spans="1:11" s="92" customFormat="1" ht="6.95" customHeight="1">
      <c r="A13" s="91"/>
      <c r="E13" s="91"/>
    </row>
    <row r="14" spans="1:11" s="89" customFormat="1" ht="20.100000000000001" customHeight="1">
      <c r="A14" s="93"/>
      <c r="B14" s="90">
        <f>総括表!AC5</f>
        <v>2044</v>
      </c>
      <c r="C14" s="90">
        <f>総括表!AD5</f>
        <v>2045</v>
      </c>
      <c r="D14" s="90">
        <f>総括表!AE5</f>
        <v>2046</v>
      </c>
      <c r="E14" s="90">
        <f>総括表!AF5</f>
        <v>2047</v>
      </c>
      <c r="F14" s="90">
        <f>総括表!AG5</f>
        <v>2048</v>
      </c>
      <c r="G14" s="90">
        <f>総括表!AH5</f>
        <v>2049</v>
      </c>
      <c r="H14" s="90">
        <f>総括表!AI5</f>
        <v>2050</v>
      </c>
      <c r="I14" s="90">
        <f>総括表!AJ5</f>
        <v>2051</v>
      </c>
      <c r="J14" s="90">
        <f>総括表!AK5</f>
        <v>2052</v>
      </c>
      <c r="K14" s="90">
        <f>総括表!AL5</f>
        <v>2053</v>
      </c>
    </row>
    <row r="15" spans="1:11" s="92" customFormat="1" ht="15" customHeight="1">
      <c r="A15" s="105" t="str">
        <f>A7</f>
        <v>その他世帯比率</v>
      </c>
      <c r="B15" s="130">
        <f>総括表!AC466</f>
        <v>0</v>
      </c>
      <c r="C15" s="130">
        <f>総括表!AD466</f>
        <v>0</v>
      </c>
      <c r="D15" s="130">
        <f>総括表!AE466</f>
        <v>0</v>
      </c>
      <c r="E15" s="130">
        <f>総括表!AF466</f>
        <v>0</v>
      </c>
      <c r="F15" s="130">
        <f>総括表!AG466</f>
        <v>0</v>
      </c>
      <c r="G15" s="130">
        <f>総括表!AH466</f>
        <v>0</v>
      </c>
      <c r="H15" s="130">
        <f>総括表!AI466</f>
        <v>0</v>
      </c>
      <c r="I15" s="130">
        <f>総括表!AJ466</f>
        <v>0</v>
      </c>
      <c r="J15" s="130">
        <f>総括表!AK466</f>
        <v>0</v>
      </c>
      <c r="K15" s="130">
        <f>総括表!AL466</f>
        <v>0</v>
      </c>
    </row>
    <row r="16" spans="1:11" s="92" customFormat="1" ht="15" customHeight="1">
      <c r="A16" s="104" t="str">
        <f>A8</f>
        <v>単独世帯比率</v>
      </c>
      <c r="B16" s="124">
        <f>総括表!AC462</f>
        <v>0</v>
      </c>
      <c r="C16" s="124">
        <f>総括表!AD462</f>
        <v>0</v>
      </c>
      <c r="D16" s="124">
        <f>総括表!AE462</f>
        <v>0</v>
      </c>
      <c r="E16" s="124">
        <f>総括表!AF462</f>
        <v>0</v>
      </c>
      <c r="F16" s="124">
        <f>総括表!AG462</f>
        <v>0</v>
      </c>
      <c r="G16" s="124">
        <f>総括表!AH462</f>
        <v>0</v>
      </c>
      <c r="H16" s="124">
        <f>総括表!AI462</f>
        <v>0</v>
      </c>
      <c r="I16" s="124">
        <f>総括表!AJ462</f>
        <v>0</v>
      </c>
      <c r="J16" s="124">
        <f>総括表!AK462</f>
        <v>0</v>
      </c>
      <c r="K16" s="124">
        <f>総括表!AL462</f>
        <v>0</v>
      </c>
    </row>
    <row r="17" spans="1:11" s="92" customFormat="1" ht="6.95" customHeight="1">
      <c r="A17" s="91"/>
      <c r="E17" s="91"/>
    </row>
    <row r="18" spans="1:11" s="92" customFormat="1" ht="20.100000000000001" customHeight="1">
      <c r="A18" s="102"/>
      <c r="B18" s="90">
        <f>総括表!AM5</f>
        <v>2054</v>
      </c>
      <c r="C18" s="90">
        <f>総括表!AN5</f>
        <v>2055</v>
      </c>
      <c r="D18" s="90">
        <f>総括表!AO5</f>
        <v>2056</v>
      </c>
      <c r="E18" s="90">
        <f>総括表!AP5</f>
        <v>2057</v>
      </c>
      <c r="F18" s="90">
        <f>総括表!AQ5</f>
        <v>2058</v>
      </c>
      <c r="G18" s="90">
        <f>総括表!AR5</f>
        <v>2059</v>
      </c>
      <c r="H18" s="90">
        <f>総括表!AS5</f>
        <v>2060</v>
      </c>
      <c r="I18" s="90">
        <f>総括表!AT5</f>
        <v>2061</v>
      </c>
      <c r="J18" s="90">
        <f>総括表!AU5</f>
        <v>2062</v>
      </c>
      <c r="K18" s="90">
        <f>総括表!AV5</f>
        <v>2063</v>
      </c>
    </row>
    <row r="19" spans="1:11" s="92" customFormat="1" ht="15" customHeight="1">
      <c r="A19" s="105" t="str">
        <f>A7</f>
        <v>その他世帯比率</v>
      </c>
      <c r="B19" s="130">
        <f>総括表!AM466</f>
        <v>0</v>
      </c>
      <c r="C19" s="130">
        <f>総括表!AN466</f>
        <v>0</v>
      </c>
      <c r="D19" s="130">
        <f>総括表!AO466</f>
        <v>0</v>
      </c>
      <c r="E19" s="130">
        <f>総括表!AP466</f>
        <v>0</v>
      </c>
      <c r="F19" s="130">
        <f>総括表!AQ466</f>
        <v>0</v>
      </c>
      <c r="G19" s="130">
        <f>総括表!AR466</f>
        <v>0</v>
      </c>
      <c r="H19" s="130">
        <f>総括表!AS466</f>
        <v>0</v>
      </c>
      <c r="I19" s="130">
        <f>総括表!AT466</f>
        <v>0</v>
      </c>
      <c r="J19" s="130">
        <f>総括表!AU466</f>
        <v>0</v>
      </c>
      <c r="K19" s="130">
        <f>総括表!AV466</f>
        <v>0</v>
      </c>
    </row>
    <row r="20" spans="1:11" s="92" customFormat="1" ht="15" customHeight="1">
      <c r="A20" s="104" t="str">
        <f>A8</f>
        <v>単独世帯比率</v>
      </c>
      <c r="B20" s="124">
        <f>総括表!AM462</f>
        <v>0</v>
      </c>
      <c r="C20" s="124">
        <f>総括表!AN462</f>
        <v>0</v>
      </c>
      <c r="D20" s="124">
        <f>総括表!AO462</f>
        <v>0</v>
      </c>
      <c r="E20" s="124">
        <f>総括表!AP462</f>
        <v>0</v>
      </c>
      <c r="F20" s="124">
        <f>総括表!AQ462</f>
        <v>0</v>
      </c>
      <c r="G20" s="124">
        <f>総括表!AR462</f>
        <v>0</v>
      </c>
      <c r="H20" s="124">
        <f>総括表!AS462</f>
        <v>0</v>
      </c>
      <c r="I20" s="124">
        <f>総括表!AT462</f>
        <v>0</v>
      </c>
      <c r="J20" s="124">
        <f>総括表!AU462</f>
        <v>0</v>
      </c>
      <c r="K20" s="124">
        <f>総括表!AV462</f>
        <v>0</v>
      </c>
    </row>
    <row r="21" spans="1:11" s="92" customFormat="1" ht="6.95" customHeight="1">
      <c r="A21" s="91"/>
      <c r="E21" s="91"/>
    </row>
    <row r="22" spans="1:11" s="89" customFormat="1" ht="20.100000000000001" customHeight="1">
      <c r="A22" s="93"/>
      <c r="B22" s="90">
        <f>総括表!AW5</f>
        <v>2064</v>
      </c>
      <c r="C22" s="90">
        <f>総括表!AX5</f>
        <v>2065</v>
      </c>
      <c r="D22" s="90">
        <f>総括表!AY5</f>
        <v>2066</v>
      </c>
      <c r="E22" s="90">
        <f>総括表!AZ5</f>
        <v>2067</v>
      </c>
      <c r="F22" s="90">
        <f>総括表!BA5</f>
        <v>2068</v>
      </c>
      <c r="G22" s="90">
        <f>総括表!BB5</f>
        <v>2069</v>
      </c>
      <c r="H22" s="90">
        <f>総括表!BC5</f>
        <v>2070</v>
      </c>
      <c r="I22" s="90" t="str">
        <f>総括表!BD5</f>
        <v>　</v>
      </c>
      <c r="J22" s="90" t="str">
        <f>総括表!BE5</f>
        <v>　</v>
      </c>
      <c r="K22" s="90" t="str">
        <f>総括表!BF5</f>
        <v>　</v>
      </c>
    </row>
    <row r="23" spans="1:11" s="92" customFormat="1" ht="15" customHeight="1">
      <c r="A23" s="105" t="str">
        <f>A7</f>
        <v>その他世帯比率</v>
      </c>
      <c r="B23" s="130">
        <f>総括表!AW466</f>
        <v>0</v>
      </c>
      <c r="C23" s="130">
        <f>総括表!AX466</f>
        <v>0</v>
      </c>
      <c r="D23" s="130">
        <f>総括表!AY466</f>
        <v>0</v>
      </c>
      <c r="E23" s="130">
        <f>総括表!AZ466</f>
        <v>0</v>
      </c>
      <c r="F23" s="130">
        <f>総括表!BA466</f>
        <v>0</v>
      </c>
      <c r="G23" s="130">
        <f>総括表!BB466</f>
        <v>0</v>
      </c>
      <c r="H23" s="130">
        <f>総括表!BC466</f>
        <v>0</v>
      </c>
      <c r="I23" s="130" t="str">
        <f>総括表!BD466</f>
        <v>　</v>
      </c>
      <c r="J23" s="130" t="str">
        <f>総括表!BE466</f>
        <v>　</v>
      </c>
      <c r="K23" s="130" t="str">
        <f>総括表!BF466</f>
        <v>　</v>
      </c>
    </row>
    <row r="24" spans="1:11" s="92" customFormat="1" ht="15" customHeight="1">
      <c r="A24" s="104" t="str">
        <f>A8</f>
        <v>単独世帯比率</v>
      </c>
      <c r="B24" s="124">
        <f>総括表!AW462</f>
        <v>0</v>
      </c>
      <c r="C24" s="124">
        <f>総括表!AX462</f>
        <v>0</v>
      </c>
      <c r="D24" s="124">
        <f>総括表!AY462</f>
        <v>0</v>
      </c>
      <c r="E24" s="124">
        <f>総括表!AZ462</f>
        <v>0</v>
      </c>
      <c r="F24" s="124">
        <f>総括表!BA462</f>
        <v>0</v>
      </c>
      <c r="G24" s="124">
        <f>総括表!BB462</f>
        <v>0</v>
      </c>
      <c r="H24" s="124">
        <f>総括表!BC462</f>
        <v>0</v>
      </c>
      <c r="I24" s="124" t="str">
        <f>総括表!BD462</f>
        <v>　</v>
      </c>
      <c r="J24" s="124" t="str">
        <f>総括表!BE462</f>
        <v>　</v>
      </c>
      <c r="K24" s="124" t="str">
        <f>総括表!BF462</f>
        <v>　</v>
      </c>
    </row>
  </sheetData>
  <mergeCells count="3">
    <mergeCell ref="D2:E2"/>
    <mergeCell ref="D3:E3"/>
    <mergeCell ref="D4:E4"/>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C148" transitionEvaluation="1">
    <tabColor indexed="58"/>
  </sheetPr>
  <dimension ref="A1:BG573"/>
  <sheetViews>
    <sheetView showGridLines="0" zoomScale="70" zoomScaleNormal="70" workbookViewId="0">
      <pane xSplit="2" ySplit="6" topLeftCell="C148" activePane="bottomRight" state="frozen"/>
      <selection activeCell="A50" sqref="A50:XFD53"/>
      <selection pane="topRight" activeCell="A50" sqref="A50:XFD53"/>
      <selection pane="bottomLeft" activeCell="A50" sqref="A50:XFD53"/>
      <selection pane="bottomRight" activeCell="J201" sqref="J201:BC201"/>
    </sheetView>
  </sheetViews>
  <sheetFormatPr defaultColWidth="13.375" defaultRowHeight="17.25"/>
  <cols>
    <col min="1" max="1" width="50.75" style="6" customWidth="1"/>
    <col min="2" max="2" width="16.625" style="6" bestFit="1" customWidth="1"/>
    <col min="3" max="7" width="13.5" style="8" customWidth="1"/>
    <col min="8" max="8" width="14.875" style="4" bestFit="1" customWidth="1"/>
    <col min="9" max="9" width="13.5" style="8" customWidth="1"/>
    <col min="10" max="24" width="13.5" style="8" bestFit="1" customWidth="1"/>
    <col min="25" max="58" width="13.375" style="1"/>
    <col min="60" max="16384" width="13.375" style="1"/>
  </cols>
  <sheetData>
    <row r="1" spans="1:58" s="5" customFormat="1" ht="28.5">
      <c r="A1" s="2" t="s">
        <v>261</v>
      </c>
      <c r="B1" s="2"/>
      <c r="C1" s="3"/>
      <c r="D1" s="3"/>
      <c r="E1" s="3"/>
      <c r="F1" s="3"/>
      <c r="G1" s="3"/>
      <c r="H1" s="34"/>
      <c r="I1" s="4"/>
      <c r="J1" s="4"/>
      <c r="K1" s="4"/>
      <c r="L1" s="4"/>
      <c r="M1" s="4"/>
      <c r="N1" s="4"/>
      <c r="O1" s="4"/>
      <c r="P1" s="4"/>
      <c r="Q1" s="4"/>
      <c r="R1" s="4"/>
      <c r="S1" s="4"/>
      <c r="T1" s="4"/>
      <c r="U1" s="4"/>
      <c r="V1" s="4"/>
      <c r="W1" s="4"/>
      <c r="X1" s="4"/>
      <c r="Y1" s="4"/>
      <c r="Z1" s="4"/>
      <c r="AA1" s="4"/>
    </row>
    <row r="2" spans="1:58" ht="15" customHeight="1">
      <c r="C2" s="7"/>
      <c r="D2" s="7"/>
      <c r="E2" s="7"/>
      <c r="F2" s="7"/>
      <c r="G2" s="7"/>
      <c r="Y2" s="8"/>
      <c r="Z2" s="8"/>
      <c r="AA2" s="8"/>
    </row>
    <row r="3" spans="1:58" ht="15" customHeight="1">
      <c r="C3" s="9"/>
      <c r="D3" s="9"/>
      <c r="E3" s="9"/>
      <c r="F3" s="9"/>
      <c r="G3" s="9"/>
      <c r="Y3" s="8"/>
      <c r="Z3" s="8"/>
      <c r="AA3" s="8"/>
    </row>
    <row r="4" spans="1:58" ht="15" customHeight="1">
      <c r="H4" s="32"/>
      <c r="I4" s="47" t="s">
        <v>43</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row>
    <row r="5" spans="1:58" ht="15" customHeight="1">
      <c r="A5" s="10"/>
      <c r="B5" s="10"/>
      <c r="C5" s="11">
        <v>2018</v>
      </c>
      <c r="D5" s="11">
        <v>2019</v>
      </c>
      <c r="E5" s="11">
        <v>2020</v>
      </c>
      <c r="F5" s="11">
        <v>2021</v>
      </c>
      <c r="G5" s="11">
        <v>2022</v>
      </c>
      <c r="H5" s="11">
        <v>2023</v>
      </c>
      <c r="I5" s="11">
        <v>2024</v>
      </c>
      <c r="J5" s="11">
        <v>2025</v>
      </c>
      <c r="K5" s="11">
        <v>2026</v>
      </c>
      <c r="L5" s="11">
        <v>2027</v>
      </c>
      <c r="M5" s="11">
        <v>2028</v>
      </c>
      <c r="N5" s="11">
        <v>2029</v>
      </c>
      <c r="O5" s="11">
        <v>2030</v>
      </c>
      <c r="P5" s="11">
        <v>2031</v>
      </c>
      <c r="Q5" s="11">
        <v>2032</v>
      </c>
      <c r="R5" s="11">
        <v>2033</v>
      </c>
      <c r="S5" s="11">
        <v>2034</v>
      </c>
      <c r="T5" s="11">
        <v>2035</v>
      </c>
      <c r="U5" s="11">
        <v>2036</v>
      </c>
      <c r="V5" s="11">
        <v>2037</v>
      </c>
      <c r="W5" s="11">
        <v>2038</v>
      </c>
      <c r="X5" s="11">
        <v>2039</v>
      </c>
      <c r="Y5" s="11">
        <v>2040</v>
      </c>
      <c r="Z5" s="11">
        <v>2041</v>
      </c>
      <c r="AA5" s="11">
        <v>2042</v>
      </c>
      <c r="AB5" s="11">
        <v>2043</v>
      </c>
      <c r="AC5" s="11">
        <v>2044</v>
      </c>
      <c r="AD5" s="11">
        <v>2045</v>
      </c>
      <c r="AE5" s="11">
        <v>2046</v>
      </c>
      <c r="AF5" s="11">
        <v>2047</v>
      </c>
      <c r="AG5" s="11">
        <v>2048</v>
      </c>
      <c r="AH5" s="11">
        <v>2049</v>
      </c>
      <c r="AI5" s="11">
        <v>2050</v>
      </c>
      <c r="AJ5" s="11">
        <v>2051</v>
      </c>
      <c r="AK5" s="11">
        <v>2052</v>
      </c>
      <c r="AL5" s="11">
        <v>2053</v>
      </c>
      <c r="AM5" s="11">
        <v>2054</v>
      </c>
      <c r="AN5" s="11">
        <v>2055</v>
      </c>
      <c r="AO5" s="11">
        <v>2056</v>
      </c>
      <c r="AP5" s="11">
        <v>2057</v>
      </c>
      <c r="AQ5" s="11">
        <v>2058</v>
      </c>
      <c r="AR5" s="11">
        <v>2059</v>
      </c>
      <c r="AS5" s="11">
        <v>2060</v>
      </c>
      <c r="AT5" s="11">
        <v>2061</v>
      </c>
      <c r="AU5" s="11">
        <v>2062</v>
      </c>
      <c r="AV5" s="11">
        <v>2063</v>
      </c>
      <c r="AW5" s="11">
        <v>2064</v>
      </c>
      <c r="AX5" s="11">
        <v>2065</v>
      </c>
      <c r="AY5" s="11">
        <v>2066</v>
      </c>
      <c r="AZ5" s="11">
        <v>2067</v>
      </c>
      <c r="BA5" s="11">
        <v>2068</v>
      </c>
      <c r="BB5" s="11">
        <v>2069</v>
      </c>
      <c r="BC5" s="11">
        <v>2070</v>
      </c>
      <c r="BD5" s="11" t="s">
        <v>262</v>
      </c>
      <c r="BE5" s="11" t="s">
        <v>262</v>
      </c>
      <c r="BF5" s="11" t="s">
        <v>262</v>
      </c>
    </row>
    <row r="6" spans="1:58" s="15" customFormat="1" ht="15" customHeight="1">
      <c r="A6" s="12"/>
      <c r="B6" s="12"/>
      <c r="C6" s="13" t="s">
        <v>4</v>
      </c>
      <c r="D6" s="13" t="s">
        <v>0</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t="s">
        <v>262</v>
      </c>
      <c r="BE6" s="14" t="s">
        <v>262</v>
      </c>
      <c r="BF6" s="14" t="s">
        <v>262</v>
      </c>
    </row>
    <row r="7" spans="1:58" ht="15" customHeight="1">
      <c r="A7" s="16" t="s">
        <v>270</v>
      </c>
      <c r="B7" s="16" t="s">
        <v>255</v>
      </c>
      <c r="C7" s="19">
        <v>26604.012803260459</v>
      </c>
      <c r="D7" s="19">
        <v>26915.737511495736</v>
      </c>
      <c r="E7" s="19">
        <v>26958.283805658324</v>
      </c>
      <c r="F7" s="19">
        <v>26978.298929932716</v>
      </c>
      <c r="G7" s="19">
        <v>26444.164186640304</v>
      </c>
      <c r="H7" s="19">
        <v>26105.234329457235</v>
      </c>
      <c r="I7" s="19">
        <v>25776.734199610757</v>
      </c>
      <c r="J7" s="19">
        <v>25626.15394554659</v>
      </c>
      <c r="K7" s="19">
        <v>25541.412407424323</v>
      </c>
      <c r="L7" s="19">
        <v>25385.599319263842</v>
      </c>
      <c r="M7" s="19">
        <v>25269.595473936839</v>
      </c>
      <c r="N7" s="19">
        <v>25087.272290215409</v>
      </c>
      <c r="O7" s="19">
        <v>24899.542676069519</v>
      </c>
      <c r="P7" s="19">
        <v>24683.337916290162</v>
      </c>
      <c r="Q7" s="19">
        <v>24554.670485596391</v>
      </c>
      <c r="R7" s="19">
        <v>24424.43754172594</v>
      </c>
      <c r="S7" s="19">
        <v>24334.486501644998</v>
      </c>
      <c r="T7" s="19">
        <v>24423.832796954237</v>
      </c>
      <c r="U7" s="19">
        <v>24499.098717363013</v>
      </c>
      <c r="V7" s="19">
        <v>24657.342808067729</v>
      </c>
      <c r="W7" s="19">
        <v>24787.888757068296</v>
      </c>
      <c r="X7" s="19">
        <v>25108.02359288821</v>
      </c>
      <c r="Y7" s="19">
        <v>25189.49520193645</v>
      </c>
      <c r="Z7" s="19">
        <v>25279.529331080073</v>
      </c>
      <c r="AA7" s="19">
        <v>25373.930758671631</v>
      </c>
      <c r="AB7" s="19">
        <v>25468.347597982294</v>
      </c>
      <c r="AC7" s="19">
        <v>25561.647619879317</v>
      </c>
      <c r="AD7" s="19">
        <v>25645.156248427498</v>
      </c>
      <c r="AE7" s="19">
        <v>25717.533186469169</v>
      </c>
      <c r="AF7" s="19">
        <v>25775.010228084135</v>
      </c>
      <c r="AG7" s="19">
        <v>25822.021274321141</v>
      </c>
      <c r="AH7" s="19">
        <v>25857.775419239024</v>
      </c>
      <c r="AI7" s="19">
        <v>25889.308446310555</v>
      </c>
      <c r="AJ7" s="19">
        <v>25912.713040392799</v>
      </c>
      <c r="AK7" s="19">
        <v>25929.187341890778</v>
      </c>
      <c r="AL7" s="19">
        <v>25938.757285436073</v>
      </c>
      <c r="AM7" s="19">
        <v>25946.343888208936</v>
      </c>
      <c r="AN7" s="19">
        <v>25945.998124824695</v>
      </c>
      <c r="AO7" s="19">
        <v>25940.13916682007</v>
      </c>
      <c r="AP7" s="19">
        <v>25924.302508156736</v>
      </c>
      <c r="AQ7" s="19">
        <v>25904.285392155201</v>
      </c>
      <c r="AR7" s="19">
        <v>25879.224984114917</v>
      </c>
      <c r="AS7" s="19">
        <v>25856.035809890622</v>
      </c>
      <c r="AT7" s="19">
        <v>25837.758031401809</v>
      </c>
      <c r="AU7" s="19">
        <v>25824.857220941816</v>
      </c>
      <c r="AV7" s="19">
        <v>25816.807050764346</v>
      </c>
      <c r="AW7" s="19">
        <v>25809.138526395029</v>
      </c>
      <c r="AX7" s="19">
        <v>25798.497091012909</v>
      </c>
      <c r="AY7" s="19">
        <v>25784.690629842349</v>
      </c>
      <c r="AZ7" s="19">
        <v>25773.620613196636</v>
      </c>
      <c r="BA7" s="19">
        <v>25761.760811420354</v>
      </c>
      <c r="BB7" s="19">
        <v>25751.042963895728</v>
      </c>
      <c r="BC7" s="19">
        <v>25744.553449994011</v>
      </c>
      <c r="BD7" s="19" t="s">
        <v>262</v>
      </c>
      <c r="BE7" s="19" t="s">
        <v>262</v>
      </c>
      <c r="BF7" s="19" t="s">
        <v>262</v>
      </c>
    </row>
    <row r="8" spans="1:58" ht="15" customHeight="1">
      <c r="A8" s="16" t="s">
        <v>5</v>
      </c>
      <c r="B8" s="16" t="s">
        <v>256</v>
      </c>
      <c r="C8" s="19">
        <v>22718.507442968497</v>
      </c>
      <c r="D8" s="19">
        <v>22748.480700392673</v>
      </c>
      <c r="E8" s="19">
        <v>22745.117595493393</v>
      </c>
      <c r="F8" s="19">
        <v>22805.235382267154</v>
      </c>
      <c r="G8" s="19">
        <v>22440.803404046495</v>
      </c>
      <c r="H8" s="19">
        <v>22243.117980532836</v>
      </c>
      <c r="I8" s="19">
        <v>21751.954724199535</v>
      </c>
      <c r="J8" s="19">
        <v>21457.660379891215</v>
      </c>
      <c r="K8" s="19">
        <v>21174.683601327139</v>
      </c>
      <c r="L8" s="19">
        <v>20932.60252014298</v>
      </c>
      <c r="M8" s="19">
        <v>20650.796243842553</v>
      </c>
      <c r="N8" s="19">
        <v>20293.000171068281</v>
      </c>
      <c r="O8" s="19">
        <v>19970.281304974105</v>
      </c>
      <c r="P8" s="19">
        <v>19639.870126341852</v>
      </c>
      <c r="Q8" s="19">
        <v>19409.654914868672</v>
      </c>
      <c r="R8" s="19">
        <v>19258.687146235701</v>
      </c>
      <c r="S8" s="19">
        <v>19070.83251296241</v>
      </c>
      <c r="T8" s="19">
        <v>19018.101670762855</v>
      </c>
      <c r="U8" s="19">
        <v>18999.716076197041</v>
      </c>
      <c r="V8" s="19">
        <v>19055.73393165808</v>
      </c>
      <c r="W8" s="19">
        <v>19132.390370644203</v>
      </c>
      <c r="X8" s="19">
        <v>19263.50135086583</v>
      </c>
      <c r="Y8" s="19">
        <v>19265.418143332605</v>
      </c>
      <c r="Z8" s="19">
        <v>19279.357200483311</v>
      </c>
      <c r="AA8" s="19">
        <v>19302.529664252474</v>
      </c>
      <c r="AB8" s="19">
        <v>19331.079812701948</v>
      </c>
      <c r="AC8" s="19">
        <v>19363.63097664421</v>
      </c>
      <c r="AD8" s="19">
        <v>19393.732672140184</v>
      </c>
      <c r="AE8" s="19">
        <v>19423.106761040024</v>
      </c>
      <c r="AF8" s="19">
        <v>19448.252585497725</v>
      </c>
      <c r="AG8" s="19">
        <v>19467.236786127738</v>
      </c>
      <c r="AH8" s="19">
        <v>19480.356339888898</v>
      </c>
      <c r="AI8" s="19">
        <v>19488.479829484681</v>
      </c>
      <c r="AJ8" s="19">
        <v>19490.467787200294</v>
      </c>
      <c r="AK8" s="19">
        <v>19487.947387536344</v>
      </c>
      <c r="AL8" s="19">
        <v>19481.090850247452</v>
      </c>
      <c r="AM8" s="19">
        <v>19470.082441045277</v>
      </c>
      <c r="AN8" s="19">
        <v>19449.513250318847</v>
      </c>
      <c r="AO8" s="19">
        <v>19423.75287932442</v>
      </c>
      <c r="AP8" s="19">
        <v>19392.314601217386</v>
      </c>
      <c r="AQ8" s="19">
        <v>19357.466496596506</v>
      </c>
      <c r="AR8" s="19">
        <v>19316.453363300985</v>
      </c>
      <c r="AS8" s="19">
        <v>19270.510189299817</v>
      </c>
      <c r="AT8" s="19">
        <v>19218.97726279722</v>
      </c>
      <c r="AU8" s="19">
        <v>19167.836760493316</v>
      </c>
      <c r="AV8" s="19">
        <v>19116.42565726288</v>
      </c>
      <c r="AW8" s="19">
        <v>19060.679618395916</v>
      </c>
      <c r="AX8" s="19">
        <v>19001.156905427717</v>
      </c>
      <c r="AY8" s="19">
        <v>18940.46024356984</v>
      </c>
      <c r="AZ8" s="19">
        <v>18879.849475173836</v>
      </c>
      <c r="BA8" s="19">
        <v>18820.006623610112</v>
      </c>
      <c r="BB8" s="19">
        <v>18758.548237009134</v>
      </c>
      <c r="BC8" s="19">
        <v>18699.007326951258</v>
      </c>
      <c r="BD8" s="19" t="s">
        <v>262</v>
      </c>
      <c r="BE8" s="19" t="s">
        <v>262</v>
      </c>
      <c r="BF8" s="19" t="s">
        <v>262</v>
      </c>
    </row>
    <row r="9" spans="1:58" ht="15" customHeight="1">
      <c r="A9" s="16"/>
      <c r="B9" s="16" t="s">
        <v>257</v>
      </c>
      <c r="C9" s="19">
        <v>30766.479753771058</v>
      </c>
      <c r="D9" s="19">
        <v>30660.781788111595</v>
      </c>
      <c r="E9" s="19">
        <v>30316.598598848286</v>
      </c>
      <c r="F9" s="19">
        <v>29905.465687800126</v>
      </c>
      <c r="G9" s="19">
        <v>29339.032409313193</v>
      </c>
      <c r="H9" s="19">
        <v>28568.647690009919</v>
      </c>
      <c r="I9" s="19">
        <v>27943.311076189701</v>
      </c>
      <c r="J9" s="19">
        <v>27620.475978232393</v>
      </c>
      <c r="K9" s="19">
        <v>27352.701895792401</v>
      </c>
      <c r="L9" s="19">
        <v>27046.575444090289</v>
      </c>
      <c r="M9" s="19">
        <v>26818.77038353539</v>
      </c>
      <c r="N9" s="19">
        <v>26632.314555702527</v>
      </c>
      <c r="O9" s="19">
        <v>26395.428319549661</v>
      </c>
      <c r="P9" s="19">
        <v>26154.892907292371</v>
      </c>
      <c r="Q9" s="19">
        <v>25918.003365412234</v>
      </c>
      <c r="R9" s="19">
        <v>25801.143060584109</v>
      </c>
      <c r="S9" s="19">
        <v>25668.412631946503</v>
      </c>
      <c r="T9" s="19">
        <v>25723.227094190181</v>
      </c>
      <c r="U9" s="19">
        <v>25753.3386979514</v>
      </c>
      <c r="V9" s="19">
        <v>25848.044073074492</v>
      </c>
      <c r="W9" s="19">
        <v>26051.360759861403</v>
      </c>
      <c r="X9" s="19">
        <v>26279.263794108392</v>
      </c>
      <c r="Y9" s="19">
        <v>26293.851756983117</v>
      </c>
      <c r="Z9" s="19">
        <v>26306.630725376286</v>
      </c>
      <c r="AA9" s="19">
        <v>26313.309769285341</v>
      </c>
      <c r="AB9" s="19">
        <v>26308.941489700348</v>
      </c>
      <c r="AC9" s="19">
        <v>26292.362532151179</v>
      </c>
      <c r="AD9" s="19">
        <v>26256.308393902087</v>
      </c>
      <c r="AE9" s="19">
        <v>26201.049625502001</v>
      </c>
      <c r="AF9" s="19">
        <v>26122.087610560742</v>
      </c>
      <c r="AG9" s="19">
        <v>26027.899313868293</v>
      </c>
      <c r="AH9" s="19">
        <v>25922.031411342279</v>
      </c>
      <c r="AI9" s="19">
        <v>25812.276520314117</v>
      </c>
      <c r="AJ9" s="19">
        <v>25693.89564048361</v>
      </c>
      <c r="AK9" s="19">
        <v>25570.296154465228</v>
      </c>
      <c r="AL9" s="19">
        <v>25440.037117741202</v>
      </c>
      <c r="AM9" s="19">
        <v>25304.981094161267</v>
      </c>
      <c r="AN9" s="19">
        <v>25162.399179427404</v>
      </c>
      <c r="AO9" s="19">
        <v>25010.1801423572</v>
      </c>
      <c r="AP9" s="19">
        <v>24854.734362134146</v>
      </c>
      <c r="AQ9" s="19">
        <v>24697.280349935874</v>
      </c>
      <c r="AR9" s="19">
        <v>24539.717731467357</v>
      </c>
      <c r="AS9" s="19">
        <v>24391.255388170452</v>
      </c>
      <c r="AT9" s="19">
        <v>24248.776301703016</v>
      </c>
      <c r="AU9" s="19">
        <v>24118.057897469025</v>
      </c>
      <c r="AV9" s="19">
        <v>23995.892926052431</v>
      </c>
      <c r="AW9" s="19">
        <v>23878.039070276871</v>
      </c>
      <c r="AX9" s="19">
        <v>23760.493387274808</v>
      </c>
      <c r="AY9" s="19">
        <v>23645.237132346872</v>
      </c>
      <c r="AZ9" s="19">
        <v>23532.654746089374</v>
      </c>
      <c r="BA9" s="19">
        <v>23424.644191865493</v>
      </c>
      <c r="BB9" s="19">
        <v>23320.992576801229</v>
      </c>
      <c r="BC9" s="19">
        <v>23227.199926638154</v>
      </c>
      <c r="BD9" s="19" t="s">
        <v>262</v>
      </c>
      <c r="BE9" s="19" t="s">
        <v>262</v>
      </c>
      <c r="BF9" s="19" t="s">
        <v>262</v>
      </c>
    </row>
    <row r="10" spans="1:58" ht="15" customHeight="1">
      <c r="A10" s="16"/>
      <c r="B10" s="16" t="s">
        <v>258</v>
      </c>
      <c r="C10" s="19">
        <v>80089.000000000015</v>
      </c>
      <c r="D10" s="19">
        <v>80325</v>
      </c>
      <c r="E10" s="19">
        <v>80020</v>
      </c>
      <c r="F10" s="19">
        <v>79689</v>
      </c>
      <c r="G10" s="19">
        <v>78224</v>
      </c>
      <c r="H10" s="19">
        <v>76917</v>
      </c>
      <c r="I10" s="19">
        <v>75471.999999999985</v>
      </c>
      <c r="J10" s="19">
        <v>74704.29030367019</v>
      </c>
      <c r="K10" s="19">
        <v>74068.79790454387</v>
      </c>
      <c r="L10" s="19">
        <v>73364.777283497111</v>
      </c>
      <c r="M10" s="19">
        <v>72739.162101314781</v>
      </c>
      <c r="N10" s="19">
        <v>72012.587016986217</v>
      </c>
      <c r="O10" s="19">
        <v>71265.252300593289</v>
      </c>
      <c r="P10" s="19">
        <v>70478.100949924381</v>
      </c>
      <c r="Q10" s="19">
        <v>69882.328765877304</v>
      </c>
      <c r="R10" s="19">
        <v>69484.267748545739</v>
      </c>
      <c r="S10" s="19">
        <v>69073.731646553919</v>
      </c>
      <c r="T10" s="19">
        <v>69165.161561907269</v>
      </c>
      <c r="U10" s="19">
        <v>69252.153491511461</v>
      </c>
      <c r="V10" s="19">
        <v>69561.120812800305</v>
      </c>
      <c r="W10" s="19">
        <v>69971.639887573911</v>
      </c>
      <c r="X10" s="19">
        <v>70650.788737862429</v>
      </c>
      <c r="Y10" s="19">
        <v>70748.765102252175</v>
      </c>
      <c r="Z10" s="19">
        <v>70865.517256939667</v>
      </c>
      <c r="AA10" s="19">
        <v>70989.770192209442</v>
      </c>
      <c r="AB10" s="19">
        <v>71108.368900384594</v>
      </c>
      <c r="AC10" s="19">
        <v>71217.641128674702</v>
      </c>
      <c r="AD10" s="19">
        <v>71295.197314469769</v>
      </c>
      <c r="AE10" s="19">
        <v>71341.689573011186</v>
      </c>
      <c r="AF10" s="19">
        <v>71345.350424142598</v>
      </c>
      <c r="AG10" s="19">
        <v>71317.157374317176</v>
      </c>
      <c r="AH10" s="19">
        <v>71260.163170470201</v>
      </c>
      <c r="AI10" s="19">
        <v>71190.064796109349</v>
      </c>
      <c r="AJ10" s="19">
        <v>71097.076468076702</v>
      </c>
      <c r="AK10" s="19">
        <v>70987.430883892346</v>
      </c>
      <c r="AL10" s="19">
        <v>70859.885253424727</v>
      </c>
      <c r="AM10" s="19">
        <v>70721.407423415483</v>
      </c>
      <c r="AN10" s="19">
        <v>70557.910554570946</v>
      </c>
      <c r="AO10" s="19">
        <v>70374.072188501683</v>
      </c>
      <c r="AP10" s="19">
        <v>70171.351471508271</v>
      </c>
      <c r="AQ10" s="19">
        <v>69959.032238687578</v>
      </c>
      <c r="AR10" s="19">
        <v>69735.396078883263</v>
      </c>
      <c r="AS10" s="19">
        <v>69517.801387360887</v>
      </c>
      <c r="AT10" s="19">
        <v>69305.511595902033</v>
      </c>
      <c r="AU10" s="19">
        <v>69110.75187890415</v>
      </c>
      <c r="AV10" s="19">
        <v>68929.125634079654</v>
      </c>
      <c r="AW10" s="19">
        <v>68747.857215067808</v>
      </c>
      <c r="AX10" s="19">
        <v>68560.147383715434</v>
      </c>
      <c r="AY10" s="19">
        <v>68370.388005759072</v>
      </c>
      <c r="AZ10" s="19">
        <v>68186.124834459843</v>
      </c>
      <c r="BA10" s="19">
        <v>68006.411626895962</v>
      </c>
      <c r="BB10" s="19">
        <v>67830.583777706095</v>
      </c>
      <c r="BC10" s="19">
        <v>67670.760703583423</v>
      </c>
      <c r="BD10" s="19" t="s">
        <v>262</v>
      </c>
      <c r="BE10" s="19" t="s">
        <v>262</v>
      </c>
      <c r="BF10" s="19" t="s">
        <v>262</v>
      </c>
    </row>
    <row r="11" spans="1:58" ht="15" customHeight="1">
      <c r="A11" s="16"/>
      <c r="B11" s="16"/>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t="s">
        <v>262</v>
      </c>
      <c r="BE11" s="19" t="s">
        <v>262</v>
      </c>
      <c r="BF11" s="19" t="s">
        <v>262</v>
      </c>
    </row>
    <row r="12" spans="1:58" ht="15" customHeight="1">
      <c r="A12" s="16"/>
      <c r="B12" s="16"/>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t="s">
        <v>262</v>
      </c>
      <c r="BE12" s="19" t="s">
        <v>262</v>
      </c>
      <c r="BF12" s="19" t="s">
        <v>262</v>
      </c>
    </row>
    <row r="13" spans="1:58" ht="15" customHeight="1">
      <c r="A13" s="16"/>
      <c r="B13" s="16"/>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t="s">
        <v>262</v>
      </c>
      <c r="BE13" s="19" t="s">
        <v>262</v>
      </c>
      <c r="BF13" s="19" t="s">
        <v>262</v>
      </c>
    </row>
    <row r="14" spans="1:58" ht="15" customHeight="1">
      <c r="A14" s="16" t="s">
        <v>271</v>
      </c>
      <c r="B14" s="16" t="s">
        <v>35</v>
      </c>
      <c r="C14" s="18">
        <v>160005.02978140718</v>
      </c>
      <c r="D14" s="18">
        <v>162063.37287938039</v>
      </c>
      <c r="E14" s="18">
        <v>164015.71699011157</v>
      </c>
      <c r="F14" s="18">
        <v>163617.16588570428</v>
      </c>
      <c r="G14" s="18">
        <v>162145.24649228848</v>
      </c>
      <c r="H14" s="18">
        <v>162911.79810278004</v>
      </c>
      <c r="I14" s="18">
        <v>165693.23356618642</v>
      </c>
      <c r="J14" s="18">
        <v>166765.82177162377</v>
      </c>
      <c r="K14" s="18">
        <v>167479.52730252003</v>
      </c>
      <c r="L14" s="18">
        <v>168344.37647599875</v>
      </c>
      <c r="M14" s="18">
        <v>169045.57894765399</v>
      </c>
      <c r="N14" s="18">
        <v>169688.92522577551</v>
      </c>
      <c r="O14" s="18">
        <v>170079.34850281535</v>
      </c>
      <c r="P14" s="18">
        <v>170243.03034929992</v>
      </c>
      <c r="Q14" s="18">
        <v>171083.07093429292</v>
      </c>
      <c r="R14" s="18">
        <v>170959.59925996637</v>
      </c>
      <c r="S14" s="18">
        <v>170867.98807304946</v>
      </c>
      <c r="T14" s="18">
        <v>170598.44428560309</v>
      </c>
      <c r="U14" s="18">
        <v>170348.95013757079</v>
      </c>
      <c r="V14" s="18">
        <v>169902.99157459094</v>
      </c>
      <c r="W14" s="18">
        <v>169527.09428255644</v>
      </c>
      <c r="X14" s="18">
        <v>168937.7442888357</v>
      </c>
      <c r="Y14" s="18">
        <v>168585.79835516165</v>
      </c>
      <c r="Z14" s="18">
        <v>168433.69029480088</v>
      </c>
      <c r="AA14" s="18">
        <v>168249.01768247606</v>
      </c>
      <c r="AB14" s="18">
        <v>168196.13771705961</v>
      </c>
      <c r="AC14" s="18">
        <v>167980.64788797719</v>
      </c>
      <c r="AD14" s="18">
        <v>167845.79432186909</v>
      </c>
      <c r="AE14" s="18">
        <v>167772.15848998626</v>
      </c>
      <c r="AF14" s="18">
        <v>167608.18968108585</v>
      </c>
      <c r="AG14" s="18">
        <v>167602.81484615916</v>
      </c>
      <c r="AH14" s="18">
        <v>167674.65712326471</v>
      </c>
      <c r="AI14" s="18">
        <v>167672.66488212082</v>
      </c>
      <c r="AJ14" s="18">
        <v>167795.98237663644</v>
      </c>
      <c r="AK14" s="18">
        <v>168083.93622013606</v>
      </c>
      <c r="AL14" s="18">
        <v>168389.80267866841</v>
      </c>
      <c r="AM14" s="18">
        <v>168740.73774874929</v>
      </c>
      <c r="AN14" s="18">
        <v>169231.5181247911</v>
      </c>
      <c r="AO14" s="18">
        <v>169665.28968656578</v>
      </c>
      <c r="AP14" s="18">
        <v>170083.8667398167</v>
      </c>
      <c r="AQ14" s="18">
        <v>170515.67639149586</v>
      </c>
      <c r="AR14" s="18">
        <v>170791.59426609808</v>
      </c>
      <c r="AS14" s="18">
        <v>170963.33032925241</v>
      </c>
      <c r="AT14" s="18">
        <v>171096.73511970058</v>
      </c>
      <c r="AU14" s="18">
        <v>171064.61338795946</v>
      </c>
      <c r="AV14" s="18">
        <v>170946.66899963166</v>
      </c>
      <c r="AW14" s="18">
        <v>170903.09830779067</v>
      </c>
      <c r="AX14" s="18">
        <v>170853.95856748987</v>
      </c>
      <c r="AY14" s="18">
        <v>170637.82750061096</v>
      </c>
      <c r="AZ14" s="18">
        <v>170569.22022959348</v>
      </c>
      <c r="BA14" s="18">
        <v>170597.88904581589</v>
      </c>
      <c r="BB14" s="18">
        <v>170702.62996674987</v>
      </c>
      <c r="BC14" s="18">
        <v>170771.07001706449</v>
      </c>
      <c r="BD14" s="18" t="s">
        <v>262</v>
      </c>
      <c r="BE14" s="18" t="s">
        <v>262</v>
      </c>
      <c r="BF14" s="18" t="s">
        <v>262</v>
      </c>
    </row>
    <row r="15" spans="1:58" ht="15" customHeight="1">
      <c r="A15" s="16" t="s">
        <v>6</v>
      </c>
      <c r="B15" s="16" t="s">
        <v>36</v>
      </c>
      <c r="C15" s="18">
        <v>123908.11171783693</v>
      </c>
      <c r="D15" s="18">
        <v>124995.43037597995</v>
      </c>
      <c r="E15" s="18">
        <v>126217.3366513841</v>
      </c>
      <c r="F15" s="18">
        <v>126092.01873263836</v>
      </c>
      <c r="G15" s="18">
        <v>125092.40277597621</v>
      </c>
      <c r="H15" s="18">
        <v>124935.27891804875</v>
      </c>
      <c r="I15" s="18">
        <v>125754.62431793778</v>
      </c>
      <c r="J15" s="18">
        <v>125864.05945411942</v>
      </c>
      <c r="K15" s="18">
        <v>125915.51231784633</v>
      </c>
      <c r="L15" s="18">
        <v>125860.9097317839</v>
      </c>
      <c r="M15" s="18">
        <v>125783.55388848993</v>
      </c>
      <c r="N15" s="18">
        <v>125542.1349007618</v>
      </c>
      <c r="O15" s="18">
        <v>125156.04415618991</v>
      </c>
      <c r="P15" s="18">
        <v>124655.08558594466</v>
      </c>
      <c r="Q15" s="18">
        <v>124651.04801153387</v>
      </c>
      <c r="R15" s="18">
        <v>123855.32767410071</v>
      </c>
      <c r="S15" s="18">
        <v>123164.57463581946</v>
      </c>
      <c r="T15" s="18">
        <v>122233.25546083057</v>
      </c>
      <c r="U15" s="18">
        <v>121362.55349668485</v>
      </c>
      <c r="V15" s="18">
        <v>120475.17410060125</v>
      </c>
      <c r="W15" s="18">
        <v>119478.02945336944</v>
      </c>
      <c r="X15" s="18">
        <v>118351.28831035389</v>
      </c>
      <c r="Y15" s="18">
        <v>117407.2499886236</v>
      </c>
      <c r="Z15" s="18">
        <v>116656.118619317</v>
      </c>
      <c r="AA15" s="18">
        <v>115985.84981810757</v>
      </c>
      <c r="AB15" s="18">
        <v>115278.81203397439</v>
      </c>
      <c r="AC15" s="18">
        <v>114565.03326236854</v>
      </c>
      <c r="AD15" s="18">
        <v>113959.72332118494</v>
      </c>
      <c r="AE15" s="18">
        <v>113371.40316678259</v>
      </c>
      <c r="AF15" s="18">
        <v>112840.84427145816</v>
      </c>
      <c r="AG15" s="18">
        <v>112384.72052133703</v>
      </c>
      <c r="AH15" s="18">
        <v>111939.18074303908</v>
      </c>
      <c r="AI15" s="18">
        <v>111600.37265504761</v>
      </c>
      <c r="AJ15" s="18">
        <v>111233.78299585408</v>
      </c>
      <c r="AK15" s="18">
        <v>111165.64225382799</v>
      </c>
      <c r="AL15" s="18">
        <v>111129.76455999914</v>
      </c>
      <c r="AM15" s="18">
        <v>111091.13405060192</v>
      </c>
      <c r="AN15" s="18">
        <v>111151.37778936213</v>
      </c>
      <c r="AO15" s="18">
        <v>111250.02738933344</v>
      </c>
      <c r="AP15" s="18">
        <v>111189.30303042528</v>
      </c>
      <c r="AQ15" s="18">
        <v>111194.03966202028</v>
      </c>
      <c r="AR15" s="18">
        <v>111181.89440357656</v>
      </c>
      <c r="AS15" s="18">
        <v>111002.16797017018</v>
      </c>
      <c r="AT15" s="18">
        <v>111007.545021243</v>
      </c>
      <c r="AU15" s="18">
        <v>110724.27138193244</v>
      </c>
      <c r="AV15" s="18">
        <v>110449.69477780683</v>
      </c>
      <c r="AW15" s="18">
        <v>110096.47642936697</v>
      </c>
      <c r="AX15" s="18">
        <v>109803.57512817747</v>
      </c>
      <c r="AY15" s="18">
        <v>109353.06690456826</v>
      </c>
      <c r="AZ15" s="18">
        <v>109146.52005248202</v>
      </c>
      <c r="BA15" s="18">
        <v>108907.33971497485</v>
      </c>
      <c r="BB15" s="18">
        <v>108670.48259955049</v>
      </c>
      <c r="BC15" s="18">
        <v>108359.2245818089</v>
      </c>
      <c r="BD15" s="18" t="s">
        <v>262</v>
      </c>
      <c r="BE15" s="18" t="s">
        <v>262</v>
      </c>
      <c r="BF15" s="18" t="s">
        <v>262</v>
      </c>
    </row>
    <row r="16" spans="1:58" ht="15" customHeight="1">
      <c r="A16" s="16"/>
      <c r="B16" s="16" t="s">
        <v>37</v>
      </c>
      <c r="C16" s="18">
        <v>194660.85850075597</v>
      </c>
      <c r="D16" s="18">
        <v>196525.19674463951</v>
      </c>
      <c r="E16" s="18">
        <v>198129.94635850438</v>
      </c>
      <c r="F16" s="18">
        <v>197944.81538165748</v>
      </c>
      <c r="G16" s="18">
        <v>197581.35073173521</v>
      </c>
      <c r="H16" s="18">
        <v>198926.92297917118</v>
      </c>
      <c r="I16" s="18">
        <v>202342.1421158759</v>
      </c>
      <c r="J16" s="18">
        <v>203558.81346681109</v>
      </c>
      <c r="K16" s="18">
        <v>204562.43462203894</v>
      </c>
      <c r="L16" s="18">
        <v>205589.58205430783</v>
      </c>
      <c r="M16" s="18">
        <v>206278.39143814929</v>
      </c>
      <c r="N16" s="18">
        <v>206827.32242622765</v>
      </c>
      <c r="O16" s="18">
        <v>207007.63855852856</v>
      </c>
      <c r="P16" s="18">
        <v>206912.08107343037</v>
      </c>
      <c r="Q16" s="18">
        <v>207607.89079665925</v>
      </c>
      <c r="R16" s="18">
        <v>207025.85706143128</v>
      </c>
      <c r="S16" s="18">
        <v>206379.69531915279</v>
      </c>
      <c r="T16" s="18">
        <v>205391.63238334088</v>
      </c>
      <c r="U16" s="18">
        <v>204391.74109488275</v>
      </c>
      <c r="V16" s="18">
        <v>203056.57555783182</v>
      </c>
      <c r="W16" s="18">
        <v>201626.72723201645</v>
      </c>
      <c r="X16" s="18">
        <v>200182.66015887196</v>
      </c>
      <c r="Y16" s="18">
        <v>199261.34582692449</v>
      </c>
      <c r="Z16" s="18">
        <v>198501.03015121812</v>
      </c>
      <c r="AA16" s="18">
        <v>197741.53984642768</v>
      </c>
      <c r="AB16" s="18">
        <v>197041.87987392177</v>
      </c>
      <c r="AC16" s="18">
        <v>196390.99954269332</v>
      </c>
      <c r="AD16" s="18">
        <v>195693.87962177777</v>
      </c>
      <c r="AE16" s="18">
        <v>195185.91360716015</v>
      </c>
      <c r="AF16" s="18">
        <v>194598.08993468448</v>
      </c>
      <c r="AG16" s="18">
        <v>194131.91573076809</v>
      </c>
      <c r="AH16" s="18">
        <v>193800.0312169735</v>
      </c>
      <c r="AI16" s="18">
        <v>193374.3928068052</v>
      </c>
      <c r="AJ16" s="18">
        <v>193130.97062573439</v>
      </c>
      <c r="AK16" s="18">
        <v>192882.93737244769</v>
      </c>
      <c r="AL16" s="18">
        <v>192788.08405993177</v>
      </c>
      <c r="AM16" s="18">
        <v>192675.3995836488</v>
      </c>
      <c r="AN16" s="18">
        <v>192609.91367429279</v>
      </c>
      <c r="AO16" s="18">
        <v>192585.45044318118</v>
      </c>
      <c r="AP16" s="18">
        <v>192321.85741889005</v>
      </c>
      <c r="AQ16" s="18">
        <v>192050.31193984897</v>
      </c>
      <c r="AR16" s="18">
        <v>191676.65351519382</v>
      </c>
      <c r="AS16" s="18">
        <v>190939.65000916008</v>
      </c>
      <c r="AT16" s="18">
        <v>190157.9663628336</v>
      </c>
      <c r="AU16" s="18">
        <v>189014.41535103277</v>
      </c>
      <c r="AV16" s="18">
        <v>187796.94966650943</v>
      </c>
      <c r="AW16" s="18">
        <v>186715.4136879794</v>
      </c>
      <c r="AX16" s="18">
        <v>185615.56524086601</v>
      </c>
      <c r="AY16" s="18">
        <v>184357.67338104942</v>
      </c>
      <c r="AZ16" s="18">
        <v>183259.63795946844</v>
      </c>
      <c r="BA16" s="18">
        <v>182138.69456070536</v>
      </c>
      <c r="BB16" s="18">
        <v>180998.82507113152</v>
      </c>
      <c r="BC16" s="18">
        <v>179895.43708597193</v>
      </c>
      <c r="BD16" s="18" t="s">
        <v>262</v>
      </c>
      <c r="BE16" s="18" t="s">
        <v>262</v>
      </c>
      <c r="BF16" s="18" t="s">
        <v>262</v>
      </c>
    </row>
    <row r="17" spans="1:58" ht="15" customHeight="1">
      <c r="A17" s="16"/>
      <c r="B17" s="16" t="s">
        <v>38</v>
      </c>
      <c r="C17" s="18">
        <v>478574.00000000012</v>
      </c>
      <c r="D17" s="18">
        <v>483583.99999999988</v>
      </c>
      <c r="E17" s="18">
        <v>488363.00000000012</v>
      </c>
      <c r="F17" s="18">
        <v>487654.00000000012</v>
      </c>
      <c r="G17" s="18">
        <v>484818.99999999988</v>
      </c>
      <c r="H17" s="18">
        <v>486774</v>
      </c>
      <c r="I17" s="18">
        <v>493790.00000000012</v>
      </c>
      <c r="J17" s="18">
        <v>496188.6946925543</v>
      </c>
      <c r="K17" s="18">
        <v>497957.47424240527</v>
      </c>
      <c r="L17" s="18">
        <v>499794.86826209049</v>
      </c>
      <c r="M17" s="18">
        <v>501107.52427429322</v>
      </c>
      <c r="N17" s="18">
        <v>502058.38255276496</v>
      </c>
      <c r="O17" s="18">
        <v>502243.0312175338</v>
      </c>
      <c r="P17" s="18">
        <v>501810.19700867491</v>
      </c>
      <c r="Q17" s="18">
        <v>503342.009742486</v>
      </c>
      <c r="R17" s="18">
        <v>501840.78399549838</v>
      </c>
      <c r="S17" s="18">
        <v>500412.25802802172</v>
      </c>
      <c r="T17" s="18">
        <v>498223.33212977456</v>
      </c>
      <c r="U17" s="18">
        <v>496103.24472913845</v>
      </c>
      <c r="V17" s="18">
        <v>493434.74123302399</v>
      </c>
      <c r="W17" s="18">
        <v>490631.85096794233</v>
      </c>
      <c r="X17" s="18">
        <v>487471.69275806157</v>
      </c>
      <c r="Y17" s="18">
        <v>485254.39417070971</v>
      </c>
      <c r="Z17" s="18">
        <v>483590.83906533598</v>
      </c>
      <c r="AA17" s="18">
        <v>481976.40734701126</v>
      </c>
      <c r="AB17" s="18">
        <v>480516.82962495578</v>
      </c>
      <c r="AC17" s="18">
        <v>478936.68069303903</v>
      </c>
      <c r="AD17" s="18">
        <v>477499.39726483176</v>
      </c>
      <c r="AE17" s="18">
        <v>476329.47526392899</v>
      </c>
      <c r="AF17" s="18">
        <v>475047.12388722849</v>
      </c>
      <c r="AG17" s="18">
        <v>474119.45109826431</v>
      </c>
      <c r="AH17" s="18">
        <v>473413.86908327724</v>
      </c>
      <c r="AI17" s="18">
        <v>472647.43034397362</v>
      </c>
      <c r="AJ17" s="18">
        <v>472160.73599822493</v>
      </c>
      <c r="AK17" s="18">
        <v>472132.51584641176</v>
      </c>
      <c r="AL17" s="18">
        <v>472307.65129859932</v>
      </c>
      <c r="AM17" s="18">
        <v>472507.27138300001</v>
      </c>
      <c r="AN17" s="18">
        <v>472992.80958844605</v>
      </c>
      <c r="AO17" s="18">
        <v>473500.76751908043</v>
      </c>
      <c r="AP17" s="18">
        <v>473595.027189132</v>
      </c>
      <c r="AQ17" s="18">
        <v>473760.02799336507</v>
      </c>
      <c r="AR17" s="18">
        <v>473650.14218486845</v>
      </c>
      <c r="AS17" s="18">
        <v>472905.1483085826</v>
      </c>
      <c r="AT17" s="18">
        <v>472262.24650377716</v>
      </c>
      <c r="AU17" s="18">
        <v>470803.30012092466</v>
      </c>
      <c r="AV17" s="18">
        <v>469193.31344394787</v>
      </c>
      <c r="AW17" s="18">
        <v>467714.98842513701</v>
      </c>
      <c r="AX17" s="18">
        <v>466273.09893653338</v>
      </c>
      <c r="AY17" s="18">
        <v>464348.56778622861</v>
      </c>
      <c r="AZ17" s="18">
        <v>462975.37824154395</v>
      </c>
      <c r="BA17" s="18">
        <v>461643.92332149611</v>
      </c>
      <c r="BB17" s="18">
        <v>460371.9376374319</v>
      </c>
      <c r="BC17" s="18">
        <v>459025.73168484529</v>
      </c>
      <c r="BD17" s="18" t="s">
        <v>262</v>
      </c>
      <c r="BE17" s="18" t="s">
        <v>262</v>
      </c>
      <c r="BF17" s="18" t="s">
        <v>262</v>
      </c>
    </row>
    <row r="18" spans="1:58" ht="15" customHeight="1">
      <c r="A18" s="16"/>
      <c r="B18" s="16"/>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t="s">
        <v>262</v>
      </c>
      <c r="BE18" s="19" t="s">
        <v>262</v>
      </c>
      <c r="BF18" s="19" t="s">
        <v>262</v>
      </c>
    </row>
    <row r="19" spans="1:58" ht="15" customHeight="1">
      <c r="A19" s="16"/>
      <c r="B19" s="16"/>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t="s">
        <v>262</v>
      </c>
      <c r="BE19" s="19" t="s">
        <v>262</v>
      </c>
      <c r="BF19" s="19" t="s">
        <v>262</v>
      </c>
    </row>
    <row r="20" spans="1:58" ht="15" customHeight="1">
      <c r="A20" s="16"/>
      <c r="B20" s="16"/>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t="s">
        <v>262</v>
      </c>
      <c r="BE20" s="19" t="s">
        <v>262</v>
      </c>
      <c r="BF20" s="19" t="s">
        <v>262</v>
      </c>
    </row>
    <row r="21" spans="1:58" ht="15" customHeight="1">
      <c r="A21" s="16" t="s">
        <v>272</v>
      </c>
      <c r="B21" s="16" t="s">
        <v>35</v>
      </c>
      <c r="C21" s="19">
        <v>54687.957415332428</v>
      </c>
      <c r="D21" s="19">
        <v>54948.889609123798</v>
      </c>
      <c r="E21" s="19">
        <v>55007.999204230131</v>
      </c>
      <c r="F21" s="19">
        <v>54940.535184362991</v>
      </c>
      <c r="G21" s="19">
        <v>54635.589321071187</v>
      </c>
      <c r="H21" s="19">
        <v>54314.967567762738</v>
      </c>
      <c r="I21" s="19">
        <v>54099.032234202889</v>
      </c>
      <c r="J21" s="19">
        <v>53397.641603387703</v>
      </c>
      <c r="K21" s="19">
        <v>53081.017477949063</v>
      </c>
      <c r="L21" s="19">
        <v>52623.10875621481</v>
      </c>
      <c r="M21" s="19">
        <v>52249.970218185961</v>
      </c>
      <c r="N21" s="19">
        <v>51943.851652314937</v>
      </c>
      <c r="O21" s="19">
        <v>51912.070718521369</v>
      </c>
      <c r="P21" s="19">
        <v>52239.218637086327</v>
      </c>
      <c r="Q21" s="19">
        <v>51820.666076147361</v>
      </c>
      <c r="R21" s="19">
        <v>52385.469113741216</v>
      </c>
      <c r="S21" s="19">
        <v>52870.265900323706</v>
      </c>
      <c r="T21" s="19">
        <v>53401.113253799049</v>
      </c>
      <c r="U21" s="19">
        <v>54042.443806208328</v>
      </c>
      <c r="V21" s="19">
        <v>54831.745286774349</v>
      </c>
      <c r="W21" s="19">
        <v>55589.379104845357</v>
      </c>
      <c r="X21" s="19">
        <v>56365.199596556144</v>
      </c>
      <c r="Y21" s="19">
        <v>57115.835878065416</v>
      </c>
      <c r="Z21" s="19">
        <v>57753.205270955674</v>
      </c>
      <c r="AA21" s="19">
        <v>58358.758522018827</v>
      </c>
      <c r="AB21" s="19">
        <v>58699.591868618438</v>
      </c>
      <c r="AC21" s="19">
        <v>59155.883279338646</v>
      </c>
      <c r="AD21" s="19">
        <v>59441.612141347599</v>
      </c>
      <c r="AE21" s="19">
        <v>59705.997578819362</v>
      </c>
      <c r="AF21" s="19">
        <v>59994.502315828991</v>
      </c>
      <c r="AG21" s="19">
        <v>60225.195321075378</v>
      </c>
      <c r="AH21" s="19">
        <v>60396.469203074645</v>
      </c>
      <c r="AI21" s="19">
        <v>60661.137407631562</v>
      </c>
      <c r="AJ21" s="19">
        <v>60813.516778593781</v>
      </c>
      <c r="AK21" s="19">
        <v>60800.715040173644</v>
      </c>
      <c r="AL21" s="19">
        <v>60773.092122169226</v>
      </c>
      <c r="AM21" s="19">
        <v>60686.662033821289</v>
      </c>
      <c r="AN21" s="19">
        <v>60445.986627493963</v>
      </c>
      <c r="AO21" s="19">
        <v>60247.538418459575</v>
      </c>
      <c r="AP21" s="19">
        <v>60043.549916811156</v>
      </c>
      <c r="AQ21" s="19">
        <v>59810.155801646557</v>
      </c>
      <c r="AR21" s="19">
        <v>59708.804539059587</v>
      </c>
      <c r="AS21" s="19">
        <v>59694.751828237611</v>
      </c>
      <c r="AT21" s="19">
        <v>59694.572893330529</v>
      </c>
      <c r="AU21" s="19">
        <v>59852.020113819432</v>
      </c>
      <c r="AV21" s="19">
        <v>60081.045020874066</v>
      </c>
      <c r="AW21" s="19">
        <v>60231.183733413898</v>
      </c>
      <c r="AX21" s="19">
        <v>60386.78287671275</v>
      </c>
      <c r="AY21" s="19">
        <v>60712.853008110236</v>
      </c>
      <c r="AZ21" s="19">
        <v>60892.205972532342</v>
      </c>
      <c r="BA21" s="19">
        <v>60981.662985820098</v>
      </c>
      <c r="BB21" s="19">
        <v>61001.362630569776</v>
      </c>
      <c r="BC21" s="19">
        <v>61060.655570542491</v>
      </c>
      <c r="BD21" s="19" t="s">
        <v>262</v>
      </c>
      <c r="BE21" s="19" t="s">
        <v>262</v>
      </c>
      <c r="BF21" s="19" t="s">
        <v>262</v>
      </c>
    </row>
    <row r="22" spans="1:58" ht="15" customHeight="1">
      <c r="A22" s="16" t="s">
        <v>7</v>
      </c>
      <c r="B22" s="16" t="s">
        <v>36</v>
      </c>
      <c r="C22" s="19">
        <v>41043.380839194579</v>
      </c>
      <c r="D22" s="19">
        <v>41279.088923627343</v>
      </c>
      <c r="E22" s="19">
        <v>41549.54575312254</v>
      </c>
      <c r="F22" s="19">
        <v>41834.745885094497</v>
      </c>
      <c r="G22" s="19">
        <v>41772.793819977262</v>
      </c>
      <c r="H22" s="19">
        <v>41868.603101418434</v>
      </c>
      <c r="I22" s="19">
        <v>41974.420957862683</v>
      </c>
      <c r="J22" s="19">
        <v>41958.670780605433</v>
      </c>
      <c r="K22" s="19">
        <v>42073.131468102285</v>
      </c>
      <c r="L22" s="19">
        <v>42224.661620161751</v>
      </c>
      <c r="M22" s="19">
        <v>42412.627006416224</v>
      </c>
      <c r="N22" s="19">
        <v>42804.11236061051</v>
      </c>
      <c r="O22" s="19">
        <v>43307.683961890842</v>
      </c>
      <c r="P22" s="19">
        <v>44025.250034952776</v>
      </c>
      <c r="Q22" s="19">
        <v>44148.005727458418</v>
      </c>
      <c r="R22" s="19">
        <v>45001.372325534816</v>
      </c>
      <c r="S22" s="19">
        <v>45769.774531519979</v>
      </c>
      <c r="T22" s="19">
        <v>46636.471793701923</v>
      </c>
      <c r="U22" s="19">
        <v>47487.933692432285</v>
      </c>
      <c r="V22" s="19">
        <v>48269.204218250357</v>
      </c>
      <c r="W22" s="19">
        <v>49103.387247786697</v>
      </c>
      <c r="X22" s="19">
        <v>49994.604732386098</v>
      </c>
      <c r="Y22" s="19">
        <v>50784.256196854985</v>
      </c>
      <c r="Z22" s="19">
        <v>51426.863743373993</v>
      </c>
      <c r="AA22" s="19">
        <v>51927.412320765739</v>
      </c>
      <c r="AB22" s="19">
        <v>52381.050107694136</v>
      </c>
      <c r="AC22" s="19">
        <v>52780.549433779401</v>
      </c>
      <c r="AD22" s="19">
        <v>53020.305842074027</v>
      </c>
      <c r="AE22" s="19">
        <v>53263.925755753837</v>
      </c>
      <c r="AF22" s="19">
        <v>53436.338665353178</v>
      </c>
      <c r="AG22" s="19">
        <v>53545.724079106134</v>
      </c>
      <c r="AH22" s="19">
        <v>53637.775058175634</v>
      </c>
      <c r="AI22" s="19">
        <v>53609.042835801331</v>
      </c>
      <c r="AJ22" s="19">
        <v>53594.551469833568</v>
      </c>
      <c r="AK22" s="19">
        <v>53265.390605656219</v>
      </c>
      <c r="AL22" s="19">
        <v>52885.858064258362</v>
      </c>
      <c r="AM22" s="19">
        <v>52486.76973838784</v>
      </c>
      <c r="AN22" s="19">
        <v>51969.453793506174</v>
      </c>
      <c r="AO22" s="19">
        <v>51394.418644472244</v>
      </c>
      <c r="AP22" s="19">
        <v>50960.272345065314</v>
      </c>
      <c r="AQ22" s="19">
        <v>50437.049848189163</v>
      </c>
      <c r="AR22" s="19">
        <v>49919.464280088425</v>
      </c>
      <c r="AS22" s="19">
        <v>49551.906996286751</v>
      </c>
      <c r="AT22" s="19">
        <v>48995.962804036681</v>
      </c>
      <c r="AU22" s="19">
        <v>48721.859193047472</v>
      </c>
      <c r="AV22" s="19">
        <v>48429.770156128769</v>
      </c>
      <c r="AW22" s="19">
        <v>48223.334642002032</v>
      </c>
      <c r="AX22" s="19">
        <v>47961.772327472259</v>
      </c>
      <c r="AY22" s="19">
        <v>47864.987396083205</v>
      </c>
      <c r="AZ22" s="19">
        <v>47540.416269624773</v>
      </c>
      <c r="BA22" s="19">
        <v>47266.50787080919</v>
      </c>
      <c r="BB22" s="19">
        <v>47008.245476089854</v>
      </c>
      <c r="BC22" s="19">
        <v>46847.665958967016</v>
      </c>
      <c r="BD22" s="19" t="s">
        <v>262</v>
      </c>
      <c r="BE22" s="19" t="s">
        <v>262</v>
      </c>
      <c r="BF22" s="19" t="s">
        <v>262</v>
      </c>
    </row>
    <row r="23" spans="1:58" ht="15" customHeight="1">
      <c r="A23" s="16"/>
      <c r="B23" s="16" t="s">
        <v>37</v>
      </c>
      <c r="C23" s="19">
        <v>68946.661745473</v>
      </c>
      <c r="D23" s="19">
        <v>69397.021467248822</v>
      </c>
      <c r="E23" s="19">
        <v>69552.455042647343</v>
      </c>
      <c r="F23" s="19">
        <v>69553.718930542498</v>
      </c>
      <c r="G23" s="19">
        <v>69251.616858951544</v>
      </c>
      <c r="H23" s="19">
        <v>68550.429330818864</v>
      </c>
      <c r="I23" s="19">
        <v>68298.546807934457</v>
      </c>
      <c r="J23" s="19">
        <v>67417.215876022659</v>
      </c>
      <c r="K23" s="19">
        <v>66818.280328824505</v>
      </c>
      <c r="L23" s="19">
        <v>66182.720064482986</v>
      </c>
      <c r="M23" s="19">
        <v>65715.875314195291</v>
      </c>
      <c r="N23" s="19">
        <v>65276.172389779946</v>
      </c>
      <c r="O23" s="19">
        <v>65187.690407583796</v>
      </c>
      <c r="P23" s="19">
        <v>65497.771188103143</v>
      </c>
      <c r="Q23" s="19">
        <v>64960.037373336985</v>
      </c>
      <c r="R23" s="19">
        <v>65522.818740512543</v>
      </c>
      <c r="S23" s="19">
        <v>66124.198155938837</v>
      </c>
      <c r="T23" s="19">
        <v>66851.280151174855</v>
      </c>
      <c r="U23" s="19">
        <v>67706.187127522382</v>
      </c>
      <c r="V23" s="19">
        <v>68777.298221128309</v>
      </c>
      <c r="W23" s="19">
        <v>69824.963199872407</v>
      </c>
      <c r="X23" s="19">
        <v>70822.812114989996</v>
      </c>
      <c r="Y23" s="19">
        <v>71489.654549542363</v>
      </c>
      <c r="Z23" s="19">
        <v>72055.879959385231</v>
      </c>
      <c r="AA23" s="19">
        <v>72562.661535529551</v>
      </c>
      <c r="AB23" s="19">
        <v>72843.099815849317</v>
      </c>
      <c r="AC23" s="19">
        <v>73045.279560337847</v>
      </c>
      <c r="AD23" s="19">
        <v>73226.053809259902</v>
      </c>
      <c r="AE23" s="19">
        <v>73250.474046564967</v>
      </c>
      <c r="AF23" s="19">
        <v>73369.179475651588</v>
      </c>
      <c r="AG23" s="19">
        <v>73493.343762793491</v>
      </c>
      <c r="AH23" s="19">
        <v>73529.129717592019</v>
      </c>
      <c r="AI23" s="19">
        <v>73678.443284615598</v>
      </c>
      <c r="AJ23" s="19">
        <v>73654.222400973449</v>
      </c>
      <c r="AK23" s="19">
        <v>73626.123230320154</v>
      </c>
      <c r="AL23" s="19">
        <v>73427.764823962556</v>
      </c>
      <c r="AM23" s="19">
        <v>73214.891957494518</v>
      </c>
      <c r="AN23" s="19">
        <v>72923.945794563784</v>
      </c>
      <c r="AO23" s="19">
        <v>72550.25200734385</v>
      </c>
      <c r="AP23" s="19">
        <v>72377.863994776882</v>
      </c>
      <c r="AQ23" s="19">
        <v>72159.721543215506</v>
      </c>
      <c r="AR23" s="19">
        <v>72006.028180740061</v>
      </c>
      <c r="AS23" s="19">
        <v>72171.757717751127</v>
      </c>
      <c r="AT23" s="19">
        <v>72338.854495713356</v>
      </c>
      <c r="AU23" s="19">
        <v>72835.947510505313</v>
      </c>
      <c r="AV23" s="19">
        <v>73372.172491192541</v>
      </c>
      <c r="AW23" s="19">
        <v>73746.972484187077</v>
      </c>
      <c r="AX23" s="19">
        <v>74121.147515101533</v>
      </c>
      <c r="AY23" s="19">
        <v>74637.784882190128</v>
      </c>
      <c r="AZ23" s="19">
        <v>74973.919506181701</v>
      </c>
      <c r="BA23" s="19">
        <v>75315.762375221602</v>
      </c>
      <c r="BB23" s="19">
        <v>75663.431852180933</v>
      </c>
      <c r="BC23" s="19">
        <v>75967.021170059772</v>
      </c>
      <c r="BD23" s="19" t="s">
        <v>262</v>
      </c>
      <c r="BE23" s="19" t="s">
        <v>262</v>
      </c>
      <c r="BF23" s="19" t="s">
        <v>262</v>
      </c>
    </row>
    <row r="24" spans="1:58" ht="15" customHeight="1">
      <c r="A24" s="16"/>
      <c r="B24" s="16" t="s">
        <v>38</v>
      </c>
      <c r="C24" s="19">
        <v>164678</v>
      </c>
      <c r="D24" s="19">
        <v>165624.99999999997</v>
      </c>
      <c r="E24" s="19">
        <v>166110</v>
      </c>
      <c r="F24" s="19">
        <v>166329</v>
      </c>
      <c r="G24" s="19">
        <v>165660</v>
      </c>
      <c r="H24" s="19">
        <v>164734.00000000003</v>
      </c>
      <c r="I24" s="19">
        <v>164372.00000000003</v>
      </c>
      <c r="J24" s="19">
        <v>162773.5282600158</v>
      </c>
      <c r="K24" s="19">
        <v>161972.42927487585</v>
      </c>
      <c r="L24" s="19">
        <v>161030.49044085955</v>
      </c>
      <c r="M24" s="19">
        <v>160378.47253879748</v>
      </c>
      <c r="N24" s="19">
        <v>160024.13640270539</v>
      </c>
      <c r="O24" s="19">
        <v>160407.44508799602</v>
      </c>
      <c r="P24" s="19">
        <v>161762.23986014223</v>
      </c>
      <c r="Q24" s="19">
        <v>160928.70917694276</v>
      </c>
      <c r="R24" s="19">
        <v>162909.66017978857</v>
      </c>
      <c r="S24" s="19">
        <v>164764.23858778251</v>
      </c>
      <c r="T24" s="19">
        <v>166888.86519867583</v>
      </c>
      <c r="U24" s="19">
        <v>169236.56462616299</v>
      </c>
      <c r="V24" s="19">
        <v>171878.247726153</v>
      </c>
      <c r="W24" s="19">
        <v>174517.72955250446</v>
      </c>
      <c r="X24" s="19">
        <v>177182.61644393223</v>
      </c>
      <c r="Y24" s="19">
        <v>179389.74662446277</v>
      </c>
      <c r="Z24" s="19">
        <v>181235.9489737149</v>
      </c>
      <c r="AA24" s="19">
        <v>182848.83237831411</v>
      </c>
      <c r="AB24" s="19">
        <v>183923.74179216189</v>
      </c>
      <c r="AC24" s="19">
        <v>184981.71227345589</v>
      </c>
      <c r="AD24" s="19">
        <v>185687.97179268155</v>
      </c>
      <c r="AE24" s="19">
        <v>186220.39738113817</v>
      </c>
      <c r="AF24" s="19">
        <v>186800.02045683376</v>
      </c>
      <c r="AG24" s="19">
        <v>187264.26316297502</v>
      </c>
      <c r="AH24" s="19">
        <v>187563.37397884231</v>
      </c>
      <c r="AI24" s="19">
        <v>187948.62352804851</v>
      </c>
      <c r="AJ24" s="19">
        <v>188062.29064940079</v>
      </c>
      <c r="AK24" s="19">
        <v>187692.22887615001</v>
      </c>
      <c r="AL24" s="19">
        <v>187086.71501039015</v>
      </c>
      <c r="AM24" s="19">
        <v>186388.32372970364</v>
      </c>
      <c r="AN24" s="19">
        <v>185339.38621556392</v>
      </c>
      <c r="AO24" s="19">
        <v>184192.20907027565</v>
      </c>
      <c r="AP24" s="19">
        <v>183381.68625665334</v>
      </c>
      <c r="AQ24" s="19">
        <v>182406.92719305123</v>
      </c>
      <c r="AR24" s="19">
        <v>181634.29699988809</v>
      </c>
      <c r="AS24" s="19">
        <v>181418.41654227552</v>
      </c>
      <c r="AT24" s="19">
        <v>181029.39019308056</v>
      </c>
      <c r="AU24" s="19">
        <v>181409.82681737223</v>
      </c>
      <c r="AV24" s="19">
        <v>181882.98766819536</v>
      </c>
      <c r="AW24" s="19">
        <v>182201.49085960301</v>
      </c>
      <c r="AX24" s="19">
        <v>182469.70271928652</v>
      </c>
      <c r="AY24" s="19">
        <v>183215.62528638355</v>
      </c>
      <c r="AZ24" s="19">
        <v>183406.54174833882</v>
      </c>
      <c r="BA24" s="19">
        <v>183563.93323185091</v>
      </c>
      <c r="BB24" s="19">
        <v>183673.03995884056</v>
      </c>
      <c r="BC24" s="19">
        <v>183875.3426995693</v>
      </c>
      <c r="BD24" s="19" t="s">
        <v>262</v>
      </c>
      <c r="BE24" s="19" t="s">
        <v>262</v>
      </c>
      <c r="BF24" s="19" t="s">
        <v>262</v>
      </c>
    </row>
    <row r="25" spans="1:58" ht="15" customHeight="1">
      <c r="A25" s="16"/>
      <c r="B25" s="16"/>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t="s">
        <v>262</v>
      </c>
      <c r="BE25" s="19" t="s">
        <v>262</v>
      </c>
      <c r="BF25" s="19" t="s">
        <v>262</v>
      </c>
    </row>
    <row r="26" spans="1:58" ht="15" customHeight="1">
      <c r="A26" s="16"/>
      <c r="B26" s="16"/>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t="s">
        <v>262</v>
      </c>
      <c r="BE26" s="19" t="s">
        <v>262</v>
      </c>
      <c r="BF26" s="19" t="s">
        <v>262</v>
      </c>
    </row>
    <row r="27" spans="1:58" ht="15" customHeight="1">
      <c r="A27" s="16"/>
      <c r="B27" s="16"/>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t="s">
        <v>262</v>
      </c>
      <c r="BE27" s="19" t="s">
        <v>262</v>
      </c>
      <c r="BF27" s="19" t="s">
        <v>262</v>
      </c>
    </row>
    <row r="28" spans="1:58" ht="15" customHeight="1">
      <c r="A28" s="20" t="s">
        <v>273</v>
      </c>
      <c r="B28" s="16" t="s">
        <v>35</v>
      </c>
      <c r="C28" s="18">
        <v>241297.00000000003</v>
      </c>
      <c r="D28" s="18">
        <v>243927.99999999997</v>
      </c>
      <c r="E28" s="18">
        <v>245982.00000000009</v>
      </c>
      <c r="F28" s="18">
        <v>245536.00000000006</v>
      </c>
      <c r="G28" s="18">
        <v>243225.00000000003</v>
      </c>
      <c r="H28" s="18">
        <v>243332.00000000003</v>
      </c>
      <c r="I28" s="18">
        <v>245568.99999999991</v>
      </c>
      <c r="J28" s="18">
        <v>245789.61732055806</v>
      </c>
      <c r="K28" s="18">
        <v>246101.95718789339</v>
      </c>
      <c r="L28" s="18">
        <v>246353.08455147746</v>
      </c>
      <c r="M28" s="18">
        <v>246565.14463977679</v>
      </c>
      <c r="N28" s="18">
        <v>246720.04916830582</v>
      </c>
      <c r="O28" s="18">
        <v>246890.96189740617</v>
      </c>
      <c r="P28" s="18">
        <v>247165.58690267632</v>
      </c>
      <c r="Q28" s="18">
        <v>247458.40749603653</v>
      </c>
      <c r="R28" s="18">
        <v>247769.5059154336</v>
      </c>
      <c r="S28" s="18">
        <v>248072.74047501816</v>
      </c>
      <c r="T28" s="18">
        <v>248423.39033635639</v>
      </c>
      <c r="U28" s="18">
        <v>248890.49266114214</v>
      </c>
      <c r="V28" s="18">
        <v>249392.07966943295</v>
      </c>
      <c r="W28" s="18">
        <v>249904.36214447013</v>
      </c>
      <c r="X28" s="18">
        <v>250410.96747828001</v>
      </c>
      <c r="Y28" s="18">
        <v>250891.12943516346</v>
      </c>
      <c r="Z28" s="18">
        <v>251466.42489683672</v>
      </c>
      <c r="AA28" s="18">
        <v>251981.70696316639</v>
      </c>
      <c r="AB28" s="18">
        <v>252364.07718366032</v>
      </c>
      <c r="AC28" s="18">
        <v>252698.17878719507</v>
      </c>
      <c r="AD28" s="18">
        <v>252932.56271164413</v>
      </c>
      <c r="AE28" s="18">
        <v>253195.68925527483</v>
      </c>
      <c r="AF28" s="18">
        <v>253377.70222499908</v>
      </c>
      <c r="AG28" s="18">
        <v>253650.03144155559</v>
      </c>
      <c r="AH28" s="18">
        <v>253928.90174557819</v>
      </c>
      <c r="AI28" s="18">
        <v>254223.11073606304</v>
      </c>
      <c r="AJ28" s="18">
        <v>254522.21219562311</v>
      </c>
      <c r="AK28" s="18">
        <v>254813.8386022005</v>
      </c>
      <c r="AL28" s="18">
        <v>255101.65208627351</v>
      </c>
      <c r="AM28" s="18">
        <v>255373.74367077951</v>
      </c>
      <c r="AN28" s="18">
        <v>255623.50287710989</v>
      </c>
      <c r="AO28" s="18">
        <v>255852.96727184535</v>
      </c>
      <c r="AP28" s="18">
        <v>256051.71916478459</v>
      </c>
      <c r="AQ28" s="18">
        <v>256230.1175852977</v>
      </c>
      <c r="AR28" s="18">
        <v>256379.62378927279</v>
      </c>
      <c r="AS28" s="18">
        <v>256514.11796738065</v>
      </c>
      <c r="AT28" s="18">
        <v>256629.06604443278</v>
      </c>
      <c r="AU28" s="18">
        <v>256741.4907227208</v>
      </c>
      <c r="AV28" s="18">
        <v>256844.52107127002</v>
      </c>
      <c r="AW28" s="18">
        <v>256943.42056759945</v>
      </c>
      <c r="AX28" s="18">
        <v>257039.23853521544</v>
      </c>
      <c r="AY28" s="18">
        <v>257135.37113856353</v>
      </c>
      <c r="AZ28" s="18">
        <v>257235.04681532242</v>
      </c>
      <c r="BA28" s="18">
        <v>257341.3128430564</v>
      </c>
      <c r="BB28" s="18">
        <v>257455.03556121528</v>
      </c>
      <c r="BC28" s="18">
        <v>257576.27903760091</v>
      </c>
      <c r="BD28" s="18" t="s">
        <v>262</v>
      </c>
      <c r="BE28" s="18" t="s">
        <v>262</v>
      </c>
      <c r="BF28" s="18" t="s">
        <v>262</v>
      </c>
    </row>
    <row r="29" spans="1:58" ht="15" customHeight="1">
      <c r="A29" s="16" t="s">
        <v>8</v>
      </c>
      <c r="B29" s="16" t="s">
        <v>36</v>
      </c>
      <c r="C29" s="18">
        <v>187670.00000000009</v>
      </c>
      <c r="D29" s="18">
        <v>189022.99999999997</v>
      </c>
      <c r="E29" s="18">
        <v>190511.99999999997</v>
      </c>
      <c r="F29" s="18">
        <v>190732.00000000003</v>
      </c>
      <c r="G29" s="18">
        <v>189306.00000000006</v>
      </c>
      <c r="H29" s="18">
        <v>189046.99999999994</v>
      </c>
      <c r="I29" s="18">
        <v>189480.99999999997</v>
      </c>
      <c r="J29" s="18">
        <v>189280.39061461602</v>
      </c>
      <c r="K29" s="18">
        <v>189163.32738727587</v>
      </c>
      <c r="L29" s="18">
        <v>189018.17387208866</v>
      </c>
      <c r="M29" s="18">
        <v>188846.9771387488</v>
      </c>
      <c r="N29" s="18">
        <v>188639.24743244052</v>
      </c>
      <c r="O29" s="18">
        <v>188434.00942305473</v>
      </c>
      <c r="P29" s="18">
        <v>188320.20574723926</v>
      </c>
      <c r="Q29" s="18">
        <v>188208.70865386087</v>
      </c>
      <c r="R29" s="18">
        <v>188115.38714587138</v>
      </c>
      <c r="S29" s="18">
        <v>188005.18168030196</v>
      </c>
      <c r="T29" s="18">
        <v>187887.82892529527</v>
      </c>
      <c r="U29" s="18">
        <v>187850.20326531428</v>
      </c>
      <c r="V29" s="18">
        <v>187800.11225050973</v>
      </c>
      <c r="W29" s="18">
        <v>187713.80707180034</v>
      </c>
      <c r="X29" s="18">
        <v>187609.39439360573</v>
      </c>
      <c r="Y29" s="18">
        <v>187456.92432881112</v>
      </c>
      <c r="Z29" s="18">
        <v>187362.33956317426</v>
      </c>
      <c r="AA29" s="18">
        <v>187215.79180312567</v>
      </c>
      <c r="AB29" s="18">
        <v>186990.94195437033</v>
      </c>
      <c r="AC29" s="18">
        <v>186709.21367279207</v>
      </c>
      <c r="AD29" s="18">
        <v>186373.7618353992</v>
      </c>
      <c r="AE29" s="18">
        <v>186058.43568357642</v>
      </c>
      <c r="AF29" s="18">
        <v>185725.43552230898</v>
      </c>
      <c r="AG29" s="18">
        <v>185397.68138657109</v>
      </c>
      <c r="AH29" s="18">
        <v>185057.31214110347</v>
      </c>
      <c r="AI29" s="18">
        <v>184697.89532033363</v>
      </c>
      <c r="AJ29" s="18">
        <v>184318.80225288795</v>
      </c>
      <c r="AK29" s="18">
        <v>183918.98024702061</v>
      </c>
      <c r="AL29" s="18">
        <v>183496.71347450494</v>
      </c>
      <c r="AM29" s="18">
        <v>183047.98623003493</v>
      </c>
      <c r="AN29" s="18">
        <v>182570.34483318715</v>
      </c>
      <c r="AO29" s="18">
        <v>182068.19891313007</v>
      </c>
      <c r="AP29" s="18">
        <v>181541.8899767081</v>
      </c>
      <c r="AQ29" s="18">
        <v>180988.55600680585</v>
      </c>
      <c r="AR29" s="18">
        <v>180417.81204696602</v>
      </c>
      <c r="AS29" s="18">
        <v>179824.58515575679</v>
      </c>
      <c r="AT29" s="18">
        <v>179222.48508807685</v>
      </c>
      <c r="AU29" s="18">
        <v>178613.96733547328</v>
      </c>
      <c r="AV29" s="18">
        <v>177995.8905911984</v>
      </c>
      <c r="AW29" s="18">
        <v>177380.49068976493</v>
      </c>
      <c r="AX29" s="18">
        <v>176766.50436107739</v>
      </c>
      <c r="AY29" s="18">
        <v>176158.5145442214</v>
      </c>
      <c r="AZ29" s="18">
        <v>175566.78579728067</v>
      </c>
      <c r="BA29" s="18">
        <v>174993.85420939414</v>
      </c>
      <c r="BB29" s="18">
        <v>174437.2763126496</v>
      </c>
      <c r="BC29" s="18">
        <v>173905.89786772715</v>
      </c>
      <c r="BD29" s="18" t="s">
        <v>262</v>
      </c>
      <c r="BE29" s="18" t="s">
        <v>262</v>
      </c>
      <c r="BF29" s="18" t="s">
        <v>262</v>
      </c>
    </row>
    <row r="30" spans="1:58">
      <c r="A30" s="16"/>
      <c r="B30" s="16" t="s">
        <v>37</v>
      </c>
      <c r="C30" s="18">
        <v>294373.99999999983</v>
      </c>
      <c r="D30" s="18">
        <v>296583.00000000012</v>
      </c>
      <c r="E30" s="18">
        <v>297999.00000000012</v>
      </c>
      <c r="F30" s="18">
        <v>297404.00000000017</v>
      </c>
      <c r="G30" s="18">
        <v>296172.00000000012</v>
      </c>
      <c r="H30" s="18">
        <v>296046</v>
      </c>
      <c r="I30" s="18">
        <v>298583.99999999994</v>
      </c>
      <c r="J30" s="18">
        <v>298596.50532106613</v>
      </c>
      <c r="K30" s="18">
        <v>298733.41684665589</v>
      </c>
      <c r="L30" s="18">
        <v>298818.87756288127</v>
      </c>
      <c r="M30" s="18">
        <v>298813.03713588009</v>
      </c>
      <c r="N30" s="18">
        <v>298735.80937171</v>
      </c>
      <c r="O30" s="18">
        <v>298590.75728566205</v>
      </c>
      <c r="P30" s="18">
        <v>298564.74516882584</v>
      </c>
      <c r="Q30" s="18">
        <v>298485.93153540848</v>
      </c>
      <c r="R30" s="18">
        <v>298349.81886252778</v>
      </c>
      <c r="S30" s="18">
        <v>298172.30610703811</v>
      </c>
      <c r="T30" s="18">
        <v>297966.13962870592</v>
      </c>
      <c r="U30" s="18">
        <v>297851.2669203566</v>
      </c>
      <c r="V30" s="18">
        <v>297681.91785203485</v>
      </c>
      <c r="W30" s="18">
        <v>297503.05119175033</v>
      </c>
      <c r="X30" s="18">
        <v>297284.73606797034</v>
      </c>
      <c r="Y30" s="18">
        <v>297044.85213344969</v>
      </c>
      <c r="Z30" s="18">
        <v>296863.54083597969</v>
      </c>
      <c r="AA30" s="18">
        <v>296617.51115124265</v>
      </c>
      <c r="AB30" s="18">
        <v>296193.92117947148</v>
      </c>
      <c r="AC30" s="18">
        <v>295728.64163518226</v>
      </c>
      <c r="AD30" s="18">
        <v>295176.24182493973</v>
      </c>
      <c r="AE30" s="18">
        <v>294637.43727922719</v>
      </c>
      <c r="AF30" s="18">
        <v>294089.35702089686</v>
      </c>
      <c r="AG30" s="18">
        <v>293653.15880742978</v>
      </c>
      <c r="AH30" s="18">
        <v>293251.19234590791</v>
      </c>
      <c r="AI30" s="18">
        <v>292865.11261173477</v>
      </c>
      <c r="AJ30" s="18">
        <v>292479.08866719145</v>
      </c>
      <c r="AK30" s="18">
        <v>292079.35675723309</v>
      </c>
      <c r="AL30" s="18">
        <v>291655.88600163569</v>
      </c>
      <c r="AM30" s="18">
        <v>291195.27263530449</v>
      </c>
      <c r="AN30" s="18">
        <v>290696.25864828401</v>
      </c>
      <c r="AO30" s="18">
        <v>290145.88259288209</v>
      </c>
      <c r="AP30" s="18">
        <v>289554.45577580109</v>
      </c>
      <c r="AQ30" s="18">
        <v>288907.31383300031</v>
      </c>
      <c r="AR30" s="18">
        <v>288222.39942740119</v>
      </c>
      <c r="AS30" s="18">
        <v>287502.66311508167</v>
      </c>
      <c r="AT30" s="18">
        <v>286745.59716025012</v>
      </c>
      <c r="AU30" s="18">
        <v>285968.42075900716</v>
      </c>
      <c r="AV30" s="18">
        <v>285165.01508375438</v>
      </c>
      <c r="AW30" s="18">
        <v>284340.42524244322</v>
      </c>
      <c r="AX30" s="18">
        <v>283497.20614324207</v>
      </c>
      <c r="AY30" s="18">
        <v>282640.69539558643</v>
      </c>
      <c r="AZ30" s="18">
        <v>281766.21221173945</v>
      </c>
      <c r="BA30" s="18">
        <v>280879.10112779232</v>
      </c>
      <c r="BB30" s="18">
        <v>279983.24950011377</v>
      </c>
      <c r="BC30" s="18">
        <v>279089.65818266978</v>
      </c>
      <c r="BD30" s="18" t="s">
        <v>262</v>
      </c>
      <c r="BE30" s="18" t="s">
        <v>262</v>
      </c>
      <c r="BF30" s="18" t="s">
        <v>262</v>
      </c>
    </row>
    <row r="31" spans="1:58" ht="15" customHeight="1">
      <c r="A31" s="16"/>
      <c r="B31" s="16" t="s">
        <v>38</v>
      </c>
      <c r="C31" s="18">
        <v>723341</v>
      </c>
      <c r="D31" s="18">
        <v>729534.00000000012</v>
      </c>
      <c r="E31" s="18">
        <v>734493.00000000023</v>
      </c>
      <c r="F31" s="18">
        <v>733672.00000000023</v>
      </c>
      <c r="G31" s="18">
        <v>728703.00000000023</v>
      </c>
      <c r="H31" s="18">
        <v>728425</v>
      </c>
      <c r="I31" s="18">
        <v>733633.99999999988</v>
      </c>
      <c r="J31" s="18">
        <v>733666.51325624017</v>
      </c>
      <c r="K31" s="18">
        <v>733998.70142182522</v>
      </c>
      <c r="L31" s="18">
        <v>734190.13598644745</v>
      </c>
      <c r="M31" s="18">
        <v>734225.15891440562</v>
      </c>
      <c r="N31" s="18">
        <v>734095.10597245628</v>
      </c>
      <c r="O31" s="18">
        <v>733915.72860612301</v>
      </c>
      <c r="P31" s="18">
        <v>734050.53781874152</v>
      </c>
      <c r="Q31" s="18">
        <v>734153.04768530582</v>
      </c>
      <c r="R31" s="18">
        <v>734234.71192383277</v>
      </c>
      <c r="S31" s="18">
        <v>734250.22826235811</v>
      </c>
      <c r="T31" s="18">
        <v>734277.35889035754</v>
      </c>
      <c r="U31" s="18">
        <v>734591.96284681302</v>
      </c>
      <c r="V31" s="18">
        <v>734874.10977197741</v>
      </c>
      <c r="W31" s="18">
        <v>735121.22040802077</v>
      </c>
      <c r="X31" s="18">
        <v>735305.09793985612</v>
      </c>
      <c r="Y31" s="18">
        <v>735392.90589742421</v>
      </c>
      <c r="Z31" s="18">
        <v>735692.30529599066</v>
      </c>
      <c r="AA31" s="18">
        <v>735815.00991753465</v>
      </c>
      <c r="AB31" s="18">
        <v>735548.94031750213</v>
      </c>
      <c r="AC31" s="18">
        <v>735136.03409516939</v>
      </c>
      <c r="AD31" s="18">
        <v>734482.56637198303</v>
      </c>
      <c r="AE31" s="18">
        <v>733891.56221807841</v>
      </c>
      <c r="AF31" s="18">
        <v>733192.49476820487</v>
      </c>
      <c r="AG31" s="18">
        <v>732700.87163555645</v>
      </c>
      <c r="AH31" s="18">
        <v>732237.40623258951</v>
      </c>
      <c r="AI31" s="18">
        <v>731786.11866813141</v>
      </c>
      <c r="AJ31" s="18">
        <v>731320.10311570251</v>
      </c>
      <c r="AK31" s="18">
        <v>730812.17560645414</v>
      </c>
      <c r="AL31" s="18">
        <v>730254.25156241423</v>
      </c>
      <c r="AM31" s="18">
        <v>729617.00253611896</v>
      </c>
      <c r="AN31" s="18">
        <v>728890.10635858111</v>
      </c>
      <c r="AO31" s="18">
        <v>728067.04877785756</v>
      </c>
      <c r="AP31" s="18">
        <v>727148.06491729373</v>
      </c>
      <c r="AQ31" s="18">
        <v>726125.9874251039</v>
      </c>
      <c r="AR31" s="18">
        <v>725019.83526364004</v>
      </c>
      <c r="AS31" s="18">
        <v>723841.36623821908</v>
      </c>
      <c r="AT31" s="18">
        <v>722597.14829275967</v>
      </c>
      <c r="AU31" s="18">
        <v>721323.87881720124</v>
      </c>
      <c r="AV31" s="18">
        <v>720005.42674622289</v>
      </c>
      <c r="AW31" s="18">
        <v>718664.33649980766</v>
      </c>
      <c r="AX31" s="18">
        <v>717302.9490395349</v>
      </c>
      <c r="AY31" s="18">
        <v>715934.58107837127</v>
      </c>
      <c r="AZ31" s="18">
        <v>714568.04482434248</v>
      </c>
      <c r="BA31" s="18">
        <v>713214.26818024297</v>
      </c>
      <c r="BB31" s="18">
        <v>711875.56137397862</v>
      </c>
      <c r="BC31" s="18">
        <v>710571.83508799784</v>
      </c>
      <c r="BD31" s="18" t="s">
        <v>262</v>
      </c>
      <c r="BE31" s="18" t="s">
        <v>262</v>
      </c>
      <c r="BF31" s="18" t="s">
        <v>262</v>
      </c>
    </row>
    <row r="32" spans="1:58" ht="15" customHeight="1">
      <c r="A32" s="16"/>
      <c r="B32" s="16"/>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t="s">
        <v>262</v>
      </c>
      <c r="BE32" s="19" t="s">
        <v>262</v>
      </c>
      <c r="BF32" s="19" t="s">
        <v>262</v>
      </c>
    </row>
    <row r="33" spans="1:58" ht="15" customHeight="1">
      <c r="A33" s="16"/>
      <c r="B33" s="16"/>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t="s">
        <v>262</v>
      </c>
      <c r="BE33" s="19" t="s">
        <v>262</v>
      </c>
      <c r="BF33" s="19" t="s">
        <v>262</v>
      </c>
    </row>
    <row r="34" spans="1:58" ht="15" customHeight="1">
      <c r="A34" s="16"/>
      <c r="B34" s="16"/>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t="s">
        <v>262</v>
      </c>
      <c r="BE34" s="19" t="s">
        <v>262</v>
      </c>
      <c r="BF34" s="19" t="s">
        <v>262</v>
      </c>
    </row>
    <row r="35" spans="1:58" ht="15" customHeight="1">
      <c r="A35" s="1"/>
      <c r="B35" s="1"/>
      <c r="C35" s="4"/>
      <c r="D35" s="4"/>
      <c r="E35" s="4"/>
      <c r="F35" s="4"/>
      <c r="G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t="s">
        <v>262</v>
      </c>
      <c r="BE35" s="4" t="s">
        <v>262</v>
      </c>
      <c r="BF35" s="4" t="s">
        <v>262</v>
      </c>
    </row>
    <row r="36" spans="1:58" ht="15" customHeight="1">
      <c r="A36" s="16" t="s">
        <v>274</v>
      </c>
      <c r="B36" s="16" t="s">
        <v>35</v>
      </c>
      <c r="C36" s="21">
        <f>C7/C$28</f>
        <v>0.11025422116006604</v>
      </c>
      <c r="D36" s="21">
        <f t="shared" ref="D36:BC36" si="0">D7/D$28</f>
        <v>0.11034295985493973</v>
      </c>
      <c r="E36" s="21">
        <f t="shared" si="0"/>
        <v>0.10959453864778039</v>
      </c>
      <c r="F36" s="21">
        <f t="shared" si="0"/>
        <v>0.10987512596903391</v>
      </c>
      <c r="G36" s="21">
        <f t="shared" si="0"/>
        <v>0.1087230514406015</v>
      </c>
      <c r="H36" s="21">
        <f t="shared" si="0"/>
        <v>0.10728237276419555</v>
      </c>
      <c r="I36" s="21">
        <f t="shared" si="0"/>
        <v>0.10496737861705169</v>
      </c>
      <c r="J36" s="21">
        <f t="shared" si="0"/>
        <v>0.10426052257579717</v>
      </c>
      <c r="K36" s="21">
        <f t="shared" si="0"/>
        <v>0.10378386543234201</v>
      </c>
      <c r="L36" s="21">
        <f t="shared" si="0"/>
        <v>0.1030455915154548</v>
      </c>
      <c r="M36" s="21">
        <f t="shared" si="0"/>
        <v>0.10248648693169853</v>
      </c>
      <c r="N36" s="21">
        <f t="shared" si="0"/>
        <v>0.10168315211830045</v>
      </c>
      <c r="O36" s="21">
        <f t="shared" si="0"/>
        <v>0.10085238635190036</v>
      </c>
      <c r="P36" s="21">
        <f t="shared" si="0"/>
        <v>9.9865593044752815E-2</v>
      </c>
      <c r="Q36" s="21">
        <f t="shared" si="0"/>
        <v>9.9227465068002091E-2</v>
      </c>
      <c r="R36" s="21">
        <f t="shared" si="0"/>
        <v>9.8577254095434413E-2</v>
      </c>
      <c r="S36" s="21">
        <f t="shared" si="0"/>
        <v>9.8094157604936727E-2</v>
      </c>
      <c r="T36" s="21">
        <f t="shared" si="0"/>
        <v>9.8315350917179092E-2</v>
      </c>
      <c r="U36" s="21">
        <f t="shared" si="0"/>
        <v>9.843324449808491E-2</v>
      </c>
      <c r="V36" s="21">
        <f t="shared" si="0"/>
        <v>9.8869791056519621E-2</v>
      </c>
      <c r="W36" s="21">
        <f t="shared" si="0"/>
        <v>9.9189500112600582E-2</v>
      </c>
      <c r="X36" s="21">
        <f t="shared" si="0"/>
        <v>0.10026726802637353</v>
      </c>
      <c r="Y36" s="21">
        <f t="shared" si="0"/>
        <v>0.10040010285993808</v>
      </c>
      <c r="Z36" s="21">
        <f t="shared" si="0"/>
        <v>0.1005284476504206</v>
      </c>
      <c r="AA36" s="21">
        <f t="shared" si="0"/>
        <v>0.10069751119822633</v>
      </c>
      <c r="AB36" s="21">
        <f t="shared" si="0"/>
        <v>0.10091906852276548</v>
      </c>
      <c r="AC36" s="21">
        <f t="shared" si="0"/>
        <v>0.10115485494418845</v>
      </c>
      <c r="AD36" s="21">
        <f t="shared" si="0"/>
        <v>0.10139127984744403</v>
      </c>
      <c r="AE36" s="21">
        <f t="shared" si="0"/>
        <v>0.10157176554668927</v>
      </c>
      <c r="AF36" s="21">
        <f t="shared" si="0"/>
        <v>0.10172564516034627</v>
      </c>
      <c r="AG36" s="21">
        <f t="shared" si="0"/>
        <v>0.10180176650311548</v>
      </c>
      <c r="AH36" s="21">
        <f t="shared" si="0"/>
        <v>0.10183076932749859</v>
      </c>
      <c r="AI36" s="21">
        <f t="shared" si="0"/>
        <v>0.10183695876961042</v>
      </c>
      <c r="AJ36" s="21">
        <f t="shared" si="0"/>
        <v>0.10180924021073869</v>
      </c>
      <c r="AK36" s="21">
        <f t="shared" si="0"/>
        <v>0.10175737504731763</v>
      </c>
      <c r="AL36" s="21">
        <f t="shared" si="0"/>
        <v>0.10168008350123807</v>
      </c>
      <c r="AM36" s="21">
        <f t="shared" si="0"/>
        <v>0.1016014548530025</v>
      </c>
      <c r="AN36" s="21">
        <f t="shared" si="0"/>
        <v>0.10150083162461843</v>
      </c>
      <c r="AO36" s="21">
        <f t="shared" si="0"/>
        <v>0.10138689984102671</v>
      </c>
      <c r="AP36" s="21">
        <f t="shared" si="0"/>
        <v>0.10124635207574176</v>
      </c>
      <c r="AQ36" s="21">
        <f t="shared" si="0"/>
        <v>0.10109773837781499</v>
      </c>
      <c r="AR36" s="21">
        <f t="shared" si="0"/>
        <v>0.10094103658325804</v>
      </c>
      <c r="AS36" s="21">
        <f t="shared" si="0"/>
        <v>0.10079771053060939</v>
      </c>
      <c r="AT36" s="21">
        <f t="shared" si="0"/>
        <v>0.10068133913922384</v>
      </c>
      <c r="AU36" s="21">
        <f t="shared" si="0"/>
        <v>0.10058700348060415</v>
      </c>
      <c r="AV36" s="21">
        <f t="shared" si="0"/>
        <v>0.10051531153199339</v>
      </c>
      <c r="AW36" s="21">
        <f t="shared" si="0"/>
        <v>0.10044677722971654</v>
      </c>
      <c r="AX36" s="21">
        <f t="shared" si="0"/>
        <v>0.10036793307523904</v>
      </c>
      <c r="AY36" s="21">
        <f t="shared" si="0"/>
        <v>0.10027671617355068</v>
      </c>
      <c r="AZ36" s="21">
        <f t="shared" si="0"/>
        <v>0.10019482544188613</v>
      </c>
      <c r="BA36" s="21">
        <f t="shared" si="0"/>
        <v>0.1001073652994518</v>
      </c>
      <c r="BB36" s="21">
        <f t="shared" si="0"/>
        <v>0.10002151602031059</v>
      </c>
      <c r="BC36" s="21">
        <f t="shared" si="0"/>
        <v>9.9949240458729618E-2</v>
      </c>
      <c r="BD36" s="21" t="s">
        <v>262</v>
      </c>
      <c r="BE36" s="21" t="s">
        <v>262</v>
      </c>
      <c r="BF36" s="21" t="s">
        <v>262</v>
      </c>
    </row>
    <row r="37" spans="1:58" ht="15" customHeight="1">
      <c r="A37" s="16" t="s">
        <v>9</v>
      </c>
      <c r="B37" s="16" t="s">
        <v>36</v>
      </c>
      <c r="C37" s="21">
        <f>C8/C$29</f>
        <v>0.12105561593738204</v>
      </c>
      <c r="D37" s="21">
        <f t="shared" ref="D37:BC37" si="1">D8/D$29</f>
        <v>0.12034768626247958</v>
      </c>
      <c r="E37" s="21">
        <f t="shared" si="1"/>
        <v>0.11938942216497332</v>
      </c>
      <c r="F37" s="21">
        <f t="shared" si="1"/>
        <v>0.11956690740026399</v>
      </c>
      <c r="G37" s="21">
        <f t="shared" si="1"/>
        <v>0.1185424836193596</v>
      </c>
      <c r="H37" s="21">
        <f t="shared" si="1"/>
        <v>0.11765919575837143</v>
      </c>
      <c r="I37" s="21">
        <f t="shared" si="1"/>
        <v>0.11479755080561924</v>
      </c>
      <c r="J37" s="21">
        <f t="shared" si="1"/>
        <v>0.11336441302881736</v>
      </c>
      <c r="K37" s="21">
        <f t="shared" si="1"/>
        <v>0.11193862940450401</v>
      </c>
      <c r="L37" s="21">
        <f t="shared" si="1"/>
        <v>0.11074386177441528</v>
      </c>
      <c r="M37" s="21">
        <f t="shared" si="1"/>
        <v>0.10935200847122956</v>
      </c>
      <c r="N37" s="21">
        <f t="shared" si="1"/>
        <v>0.10757570573078139</v>
      </c>
      <c r="O37" s="21">
        <f t="shared" si="1"/>
        <v>0.10598023873778892</v>
      </c>
      <c r="P37" s="21">
        <f t="shared" si="1"/>
        <v>0.10428976565957139</v>
      </c>
      <c r="Q37" s="21">
        <f t="shared" si="1"/>
        <v>0.10312835709725543</v>
      </c>
      <c r="R37" s="21">
        <f t="shared" si="1"/>
        <v>0.10237699019964713</v>
      </c>
      <c r="S37" s="21">
        <f t="shared" si="1"/>
        <v>0.10143780263137575</v>
      </c>
      <c r="T37" s="21">
        <f t="shared" si="1"/>
        <v>0.10122050895763188</v>
      </c>
      <c r="U37" s="21">
        <f t="shared" si="1"/>
        <v>0.10114290932846308</v>
      </c>
      <c r="V37" s="21">
        <f t="shared" si="1"/>
        <v>0.10146817114911687</v>
      </c>
      <c r="W37" s="21">
        <f t="shared" si="1"/>
        <v>0.10192319184771573</v>
      </c>
      <c r="X37" s="21">
        <f t="shared" si="1"/>
        <v>0.10267876730336264</v>
      </c>
      <c r="Y37" s="21">
        <f t="shared" si="1"/>
        <v>0.10277250740303336</v>
      </c>
      <c r="Z37" s="21">
        <f t="shared" si="1"/>
        <v>0.10289878555867817</v>
      </c>
      <c r="AA37" s="21">
        <f t="shared" si="1"/>
        <v>0.10310310619817173</v>
      </c>
      <c r="AB37" s="21">
        <f t="shared" si="1"/>
        <v>0.10337976594298955</v>
      </c>
      <c r="AC37" s="21">
        <f t="shared" si="1"/>
        <v>0.10371009869164238</v>
      </c>
      <c r="AD37" s="21">
        <f t="shared" si="1"/>
        <v>0.10405827773798042</v>
      </c>
      <c r="AE37" s="21">
        <f t="shared" si="1"/>
        <v>0.10439250813691821</v>
      </c>
      <c r="AF37" s="21">
        <f t="shared" si="1"/>
        <v>0.10471507325210519</v>
      </c>
      <c r="AG37" s="21">
        <f t="shared" si="1"/>
        <v>0.10500259032655739</v>
      </c>
      <c r="AH37" s="21">
        <f t="shared" si="1"/>
        <v>0.10526661235107217</v>
      </c>
      <c r="AI37" s="21">
        <f t="shared" si="1"/>
        <v>0.10551544074546457</v>
      </c>
      <c r="AJ37" s="21">
        <f t="shared" si="1"/>
        <v>0.10574324240919872</v>
      </c>
      <c r="AK37" s="21">
        <f t="shared" si="1"/>
        <v>0.10595941409289125</v>
      </c>
      <c r="AL37" s="21">
        <f t="shared" si="1"/>
        <v>0.10616588428955245</v>
      </c>
      <c r="AM37" s="21">
        <f t="shared" si="1"/>
        <v>0.10636600184487897</v>
      </c>
      <c r="AN37" s="21">
        <f t="shared" si="1"/>
        <v>0.10653161261260524</v>
      </c>
      <c r="AO37" s="21">
        <f t="shared" si="1"/>
        <v>0.10668394038759095</v>
      </c>
      <c r="AP37" s="21">
        <f t="shared" si="1"/>
        <v>0.10682005460946467</v>
      </c>
      <c r="AQ37" s="21">
        <f t="shared" si="1"/>
        <v>0.10695409104136171</v>
      </c>
      <c r="AR37" s="21">
        <f t="shared" si="1"/>
        <v>0.10706511260801989</v>
      </c>
      <c r="AS37" s="21">
        <f t="shared" si="1"/>
        <v>0.10716282299557917</v>
      </c>
      <c r="AT37" s="21">
        <f t="shared" si="1"/>
        <v>0.10723530171647978</v>
      </c>
      <c r="AU37" s="21">
        <f t="shared" si="1"/>
        <v>0.10731432175453685</v>
      </c>
      <c r="AV37" s="21">
        <f t="shared" si="1"/>
        <v>0.10739812921393453</v>
      </c>
      <c r="AW37" s="21">
        <f t="shared" si="1"/>
        <v>0.10745646008913505</v>
      </c>
      <c r="AX37" s="21">
        <f t="shared" si="1"/>
        <v>0.10749297200907722</v>
      </c>
      <c r="AY37" s="21">
        <f t="shared" si="1"/>
        <v>0.10751941393565272</v>
      </c>
      <c r="AZ37" s="21">
        <f t="shared" si="1"/>
        <v>0.10753656729225297</v>
      </c>
      <c r="BA37" s="21">
        <f t="shared" si="1"/>
        <v>0.10754667190249133</v>
      </c>
      <c r="BB37" s="21">
        <f t="shared" si="1"/>
        <v>0.10753749791063912</v>
      </c>
      <c r="BC37" s="21">
        <f t="shared" si="1"/>
        <v>0.10752370998465921</v>
      </c>
      <c r="BD37" s="21" t="s">
        <v>262</v>
      </c>
      <c r="BE37" s="21" t="s">
        <v>262</v>
      </c>
      <c r="BF37" s="21" t="s">
        <v>262</v>
      </c>
    </row>
    <row r="38" spans="1:58" ht="15" customHeight="1">
      <c r="A38" s="16"/>
      <c r="B38" s="16" t="s">
        <v>37</v>
      </c>
      <c r="C38" s="21">
        <f>C9/C$30</f>
        <v>0.1045149359446523</v>
      </c>
      <c r="D38" s="21">
        <f t="shared" ref="D38:BC38" si="2">D9/D$30</f>
        <v>0.10338010536042722</v>
      </c>
      <c r="E38" s="21">
        <f t="shared" si="2"/>
        <v>0.10173389373403359</v>
      </c>
      <c r="F38" s="21">
        <f t="shared" si="2"/>
        <v>0.10055502174752226</v>
      </c>
      <c r="G38" s="21">
        <f t="shared" si="2"/>
        <v>9.9060790382997657E-2</v>
      </c>
      <c r="H38" s="21">
        <f t="shared" si="2"/>
        <v>9.6500704924268252E-2</v>
      </c>
      <c r="I38" s="21">
        <f t="shared" si="2"/>
        <v>9.3586096630059568E-2</v>
      </c>
      <c r="J38" s="21">
        <f t="shared" si="2"/>
        <v>9.2501002141781447E-2</v>
      </c>
      <c r="K38" s="21">
        <f t="shared" si="2"/>
        <v>9.1562243636884227E-2</v>
      </c>
      <c r="L38" s="21">
        <f t="shared" si="2"/>
        <v>9.0511602428460375E-2</v>
      </c>
      <c r="M38" s="21">
        <f t="shared" si="2"/>
        <v>8.9751004978206539E-2</v>
      </c>
      <c r="N38" s="21">
        <f t="shared" si="2"/>
        <v>8.9150057409302944E-2</v>
      </c>
      <c r="O38" s="21">
        <f t="shared" si="2"/>
        <v>8.8400018002891934E-2</v>
      </c>
      <c r="P38" s="21">
        <f t="shared" si="2"/>
        <v>8.760208072290275E-2</v>
      </c>
      <c r="Q38" s="21">
        <f t="shared" si="2"/>
        <v>8.6831574379704596E-2</v>
      </c>
      <c r="R38" s="21">
        <f t="shared" si="2"/>
        <v>8.647949966570162E-2</v>
      </c>
      <c r="S38" s="21">
        <f t="shared" si="2"/>
        <v>8.6085837303522206E-2</v>
      </c>
      <c r="T38" s="21">
        <f t="shared" si="2"/>
        <v>8.6329363216383459E-2</v>
      </c>
      <c r="U38" s="21">
        <f t="shared" si="2"/>
        <v>8.6463754088505082E-2</v>
      </c>
      <c r="V38" s="21">
        <f t="shared" si="2"/>
        <v>8.6831085541186501E-2</v>
      </c>
      <c r="W38" s="21">
        <f t="shared" si="2"/>
        <v>8.7566701099379515E-2</v>
      </c>
      <c r="X38" s="21">
        <f t="shared" si="2"/>
        <v>8.8397622231435311E-2</v>
      </c>
      <c r="Y38" s="21">
        <f t="shared" si="2"/>
        <v>8.8518119631207745E-2</v>
      </c>
      <c r="Z38" s="21">
        <f t="shared" si="2"/>
        <v>8.8615229244035004E-2</v>
      </c>
      <c r="AA38" s="21">
        <f t="shared" si="2"/>
        <v>8.8711248594721084E-2</v>
      </c>
      <c r="AB38" s="21">
        <f t="shared" si="2"/>
        <v>8.8823367424070418E-2</v>
      </c>
      <c r="AC38" s="21">
        <f t="shared" si="2"/>
        <v>8.890705474712203E-2</v>
      </c>
      <c r="AD38" s="21">
        <f t="shared" si="2"/>
        <v>8.8951293070103937E-2</v>
      </c>
      <c r="AE38" s="21">
        <f t="shared" si="2"/>
        <v>8.8926410260184718E-2</v>
      </c>
      <c r="AF38" s="21">
        <f t="shared" si="2"/>
        <v>8.8823641478139606E-2</v>
      </c>
      <c r="AG38" s="21">
        <f t="shared" si="2"/>
        <v>8.8634835121718283E-2</v>
      </c>
      <c r="AH38" s="21">
        <f t="shared" si="2"/>
        <v>8.8395314624213503E-2</v>
      </c>
      <c r="AI38" s="21">
        <f t="shared" si="2"/>
        <v>8.8137082256481272E-2</v>
      </c>
      <c r="AJ38" s="21">
        <f t="shared" si="2"/>
        <v>8.7848658711188729E-2</v>
      </c>
      <c r="AK38" s="21">
        <f t="shared" si="2"/>
        <v>8.7545715104126412E-2</v>
      </c>
      <c r="AL38" s="21">
        <f t="shared" si="2"/>
        <v>8.7226208483234674E-2</v>
      </c>
      <c r="AM38" s="21">
        <f t="shared" si="2"/>
        <v>8.6900384285611143E-2</v>
      </c>
      <c r="AN38" s="21">
        <f t="shared" si="2"/>
        <v>8.6559074741555636E-2</v>
      </c>
      <c r="AO38" s="21">
        <f t="shared" si="2"/>
        <v>8.6198638832487615E-2</v>
      </c>
      <c r="AP38" s="21">
        <f t="shared" si="2"/>
        <v>8.5837858359116045E-2</v>
      </c>
      <c r="AQ38" s="21">
        <f t="shared" si="2"/>
        <v>8.5485133700048399E-2</v>
      </c>
      <c r="AR38" s="21">
        <f t="shared" si="2"/>
        <v>8.5141605163996062E-2</v>
      </c>
      <c r="AS38" s="21">
        <f t="shared" si="2"/>
        <v>8.4838363317723819E-2</v>
      </c>
      <c r="AT38" s="21">
        <f t="shared" si="2"/>
        <v>8.456547037460313E-2</v>
      </c>
      <c r="AU38" s="21">
        <f t="shared" si="2"/>
        <v>8.4338186130677423E-2</v>
      </c>
      <c r="AV38" s="21">
        <f t="shared" si="2"/>
        <v>8.4147394164058725E-2</v>
      </c>
      <c r="AW38" s="21">
        <f t="shared" si="2"/>
        <v>8.3976940844472714E-2</v>
      </c>
      <c r="AX38" s="21">
        <f t="shared" si="2"/>
        <v>8.3812090110226306E-2</v>
      </c>
      <c r="AY38" s="21">
        <f t="shared" si="2"/>
        <v>8.3658289544089853E-2</v>
      </c>
      <c r="AZ38" s="21">
        <f t="shared" si="2"/>
        <v>8.3518369932890468E-2</v>
      </c>
      <c r="BA38" s="21">
        <f t="shared" si="2"/>
        <v>8.3397604513152868E-2</v>
      </c>
      <c r="BB38" s="21">
        <f t="shared" si="2"/>
        <v>8.3294242132123525E-2</v>
      </c>
      <c r="BC38" s="21">
        <f t="shared" si="2"/>
        <v>8.3224867871798697E-2</v>
      </c>
      <c r="BD38" s="21" t="s">
        <v>262</v>
      </c>
      <c r="BE38" s="21" t="s">
        <v>262</v>
      </c>
      <c r="BF38" s="21" t="s">
        <v>262</v>
      </c>
    </row>
    <row r="39" spans="1:58" ht="15" customHeight="1">
      <c r="A39" s="16"/>
      <c r="B39" s="16" t="s">
        <v>38</v>
      </c>
      <c r="C39" s="21">
        <f>C10/C$31</f>
        <v>0.11072094627568466</v>
      </c>
      <c r="D39" s="21">
        <f t="shared" ref="D39:BC39" si="3">D10/D$31</f>
        <v>0.11010453248237914</v>
      </c>
      <c r="E39" s="21">
        <f t="shared" si="3"/>
        <v>0.10894589873559037</v>
      </c>
      <c r="F39" s="21">
        <f t="shared" si="3"/>
        <v>0.10861665703475119</v>
      </c>
      <c r="G39" s="21">
        <f t="shared" si="3"/>
        <v>0.10734688892456869</v>
      </c>
      <c r="H39" s="21">
        <f t="shared" si="3"/>
        <v>0.10559357517932526</v>
      </c>
      <c r="I39" s="21">
        <f t="shared" si="3"/>
        <v>0.10287418522042326</v>
      </c>
      <c r="J39" s="21">
        <f t="shared" si="3"/>
        <v>0.10182322479474948</v>
      </c>
      <c r="K39" s="21">
        <f t="shared" si="3"/>
        <v>0.1009113473376255</v>
      </c>
      <c r="L39" s="21">
        <f t="shared" si="3"/>
        <v>9.992612769841322E-2</v>
      </c>
      <c r="M39" s="21">
        <f t="shared" si="3"/>
        <v>9.906928578811415E-2</v>
      </c>
      <c r="N39" s="21">
        <f t="shared" si="3"/>
        <v>9.8097080924672689E-2</v>
      </c>
      <c r="O39" s="21">
        <f t="shared" si="3"/>
        <v>9.7102772870044096E-2</v>
      </c>
      <c r="P39" s="21">
        <f t="shared" si="3"/>
        <v>9.6012600384917199E-2</v>
      </c>
      <c r="Q39" s="21">
        <f t="shared" si="3"/>
        <v>9.5187684619995355E-2</v>
      </c>
      <c r="R39" s="21">
        <f t="shared" si="3"/>
        <v>9.463495340132301E-2</v>
      </c>
      <c r="S39" s="21">
        <f t="shared" si="3"/>
        <v>9.4073830674892056E-2</v>
      </c>
      <c r="T39" s="21">
        <f t="shared" si="3"/>
        <v>9.4194871630564642E-2</v>
      </c>
      <c r="U39" s="21">
        <f t="shared" si="3"/>
        <v>9.4272952869146553E-2</v>
      </c>
      <c r="V39" s="21">
        <f t="shared" si="3"/>
        <v>9.4657193508129275E-2</v>
      </c>
      <c r="W39" s="21">
        <f t="shared" si="3"/>
        <v>9.5183811791934039E-2</v>
      </c>
      <c r="X39" s="21">
        <f t="shared" si="3"/>
        <v>9.6083637847484735E-2</v>
      </c>
      <c r="Y39" s="21">
        <f t="shared" si="3"/>
        <v>9.6205395149841874E-2</v>
      </c>
      <c r="Z39" s="21">
        <f t="shared" si="3"/>
        <v>9.6324940123477823E-2</v>
      </c>
      <c r="AA39" s="21">
        <f t="shared" si="3"/>
        <v>9.6477741328170941E-2</v>
      </c>
      <c r="AB39" s="21">
        <f t="shared" si="3"/>
        <v>9.6673878518117956E-2</v>
      </c>
      <c r="AC39" s="21">
        <f t="shared" si="3"/>
        <v>9.6876819834211786E-2</v>
      </c>
      <c r="AD39" s="21">
        <f t="shared" si="3"/>
        <v>9.7068603910690915E-2</v>
      </c>
      <c r="AE39" s="21">
        <f t="shared" si="3"/>
        <v>9.7210123737342766E-2</v>
      </c>
      <c r="AF39" s="21">
        <f t="shared" si="3"/>
        <v>9.730780243010817E-2</v>
      </c>
      <c r="AG39" s="21">
        <f t="shared" si="3"/>
        <v>9.7334615168562469E-2</v>
      </c>
      <c r="AH39" s="21">
        <f t="shared" si="3"/>
        <v>9.731838685640018E-2</v>
      </c>
      <c r="AI39" s="21">
        <f t="shared" si="3"/>
        <v>9.7282611653903742E-2</v>
      </c>
      <c r="AJ39" s="21">
        <f t="shared" si="3"/>
        <v>9.7217451243547179E-2</v>
      </c>
      <c r="AK39" s="21">
        <f t="shared" si="3"/>
        <v>9.713498659896358E-2</v>
      </c>
      <c r="AL39" s="21">
        <f t="shared" si="3"/>
        <v>9.7034539822009366E-2</v>
      </c>
      <c r="AM39" s="21">
        <f t="shared" si="3"/>
        <v>9.6929494759018436E-2</v>
      </c>
      <c r="AN39" s="21">
        <f t="shared" si="3"/>
        <v>9.6801849742572346E-2</v>
      </c>
      <c r="AO39" s="21">
        <f t="shared" si="3"/>
        <v>9.6658779306977943E-2</v>
      </c>
      <c r="AP39" s="21">
        <f t="shared" si="3"/>
        <v>9.650214977810552E-2</v>
      </c>
      <c r="AQ39" s="21">
        <f t="shared" si="3"/>
        <v>9.6345583893461026E-2</v>
      </c>
      <c r="AR39" s="21">
        <f t="shared" si="3"/>
        <v>9.6184121712373949E-2</v>
      </c>
      <c r="AS39" s="21">
        <f t="shared" si="3"/>
        <v>9.6040105788154556E-2</v>
      </c>
      <c r="AT39" s="21">
        <f t="shared" si="3"/>
        <v>9.5911687113139507E-2</v>
      </c>
      <c r="AU39" s="21">
        <f t="shared" si="3"/>
        <v>9.5810985756120071E-2</v>
      </c>
      <c r="AV39" s="21">
        <f t="shared" si="3"/>
        <v>9.5734175151397566E-2</v>
      </c>
      <c r="AW39" s="21">
        <f t="shared" si="3"/>
        <v>9.5660593859294984E-2</v>
      </c>
      <c r="AX39" s="21">
        <f t="shared" si="3"/>
        <v>9.5580462168065997E-2</v>
      </c>
      <c r="AY39" s="21">
        <f t="shared" si="3"/>
        <v>9.5498094117449486E-2</v>
      </c>
      <c r="AZ39" s="21">
        <f t="shared" si="3"/>
        <v>9.5422857666720304E-2</v>
      </c>
      <c r="BA39" s="21">
        <f t="shared" si="3"/>
        <v>9.5352006628265373E-2</v>
      </c>
      <c r="BB39" s="21">
        <f t="shared" si="3"/>
        <v>9.5284327006236125E-2</v>
      </c>
      <c r="BC39" s="21">
        <f t="shared" si="3"/>
        <v>9.5234228774636165E-2</v>
      </c>
      <c r="BD39" s="21" t="s">
        <v>262</v>
      </c>
      <c r="BE39" s="21" t="s">
        <v>262</v>
      </c>
      <c r="BF39" s="21" t="s">
        <v>262</v>
      </c>
    </row>
    <row r="40" spans="1:58" ht="15" customHeight="1">
      <c r="A40" s="16"/>
      <c r="B40" s="16"/>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t="s">
        <v>262</v>
      </c>
      <c r="BE40" s="19" t="s">
        <v>262</v>
      </c>
      <c r="BF40" s="19" t="s">
        <v>262</v>
      </c>
    </row>
    <row r="41" spans="1:58" ht="15" customHeight="1">
      <c r="A41" s="16"/>
      <c r="B41" s="16"/>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t="s">
        <v>262</v>
      </c>
      <c r="BE41" s="19" t="s">
        <v>262</v>
      </c>
      <c r="BF41" s="19" t="s">
        <v>262</v>
      </c>
    </row>
    <row r="42" spans="1:58" ht="15" customHeight="1">
      <c r="A42" s="16"/>
      <c r="B42" s="16"/>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t="s">
        <v>262</v>
      </c>
      <c r="BE42" s="19" t="s">
        <v>262</v>
      </c>
      <c r="BF42" s="19" t="s">
        <v>262</v>
      </c>
    </row>
    <row r="43" spans="1:58" ht="15" customHeight="1">
      <c r="A43" s="16" t="s">
        <v>275</v>
      </c>
      <c r="B43" s="16" t="s">
        <v>35</v>
      </c>
      <c r="C43" s="21">
        <f>C14/C$28</f>
        <v>0.66310409902073864</v>
      </c>
      <c r="D43" s="21">
        <f t="shared" ref="D43:BC43" si="4">D14/D$28</f>
        <v>0.66439020071242505</v>
      </c>
      <c r="E43" s="21">
        <f t="shared" si="4"/>
        <v>0.66677934560297714</v>
      </c>
      <c r="F43" s="21">
        <f t="shared" si="4"/>
        <v>0.66636731837980678</v>
      </c>
      <c r="G43" s="21">
        <f t="shared" si="4"/>
        <v>0.66664712300252216</v>
      </c>
      <c r="H43" s="21">
        <f t="shared" si="4"/>
        <v>0.6695042086646229</v>
      </c>
      <c r="I43" s="21">
        <f t="shared" si="4"/>
        <v>0.6747318821438637</v>
      </c>
      <c r="J43" s="21">
        <f t="shared" si="4"/>
        <v>0.67849009892931444</v>
      </c>
      <c r="K43" s="21">
        <f t="shared" si="4"/>
        <v>0.68052903445482604</v>
      </c>
      <c r="L43" s="21">
        <f t="shared" si="4"/>
        <v>0.68334592514842996</v>
      </c>
      <c r="M43" s="21">
        <f t="shared" si="4"/>
        <v>0.6856020918715976</v>
      </c>
      <c r="N43" s="21">
        <f t="shared" si="4"/>
        <v>0.6877792291214172</v>
      </c>
      <c r="O43" s="21">
        <f t="shared" si="4"/>
        <v>0.68888446622639288</v>
      </c>
      <c r="P43" s="21">
        <f t="shared" si="4"/>
        <v>0.68878128416936391</v>
      </c>
      <c r="Q43" s="21">
        <f t="shared" si="4"/>
        <v>0.69136091460959193</v>
      </c>
      <c r="R43" s="21">
        <f t="shared" si="4"/>
        <v>0.68999451174720716</v>
      </c>
      <c r="S43" s="21">
        <f t="shared" si="4"/>
        <v>0.68878179741097556</v>
      </c>
      <c r="T43" s="21">
        <f t="shared" si="4"/>
        <v>0.68672456347455402</v>
      </c>
      <c r="U43" s="21">
        <f t="shared" si="4"/>
        <v>0.6844333357863388</v>
      </c>
      <c r="V43" s="21">
        <f t="shared" si="4"/>
        <v>0.68126859441485021</v>
      </c>
      <c r="W43" s="21">
        <f t="shared" si="4"/>
        <v>0.67836788773039725</v>
      </c>
      <c r="X43" s="21">
        <f t="shared" si="4"/>
        <v>0.67464195354578038</v>
      </c>
      <c r="Y43" s="21">
        <f t="shared" si="4"/>
        <v>0.67194802277267618</v>
      </c>
      <c r="Z43" s="21">
        <f t="shared" si="4"/>
        <v>0.66980588109883954</v>
      </c>
      <c r="AA43" s="21">
        <f t="shared" si="4"/>
        <v>0.66770330160145308</v>
      </c>
      <c r="AB43" s="21">
        <f t="shared" si="4"/>
        <v>0.66648209045478879</v>
      </c>
      <c r="AC43" s="21">
        <f t="shared" si="4"/>
        <v>0.66474815407925392</v>
      </c>
      <c r="AD43" s="21">
        <f t="shared" si="4"/>
        <v>0.6635989946190588</v>
      </c>
      <c r="AE43" s="21">
        <f t="shared" si="4"/>
        <v>0.66261854213811844</v>
      </c>
      <c r="AF43" s="21">
        <f t="shared" si="4"/>
        <v>0.6614954205096153</v>
      </c>
      <c r="AG43" s="21">
        <f t="shared" si="4"/>
        <v>0.66076402156794967</v>
      </c>
      <c r="AH43" s="21">
        <f t="shared" si="4"/>
        <v>0.66032127879348235</v>
      </c>
      <c r="AI43" s="21">
        <f t="shared" si="4"/>
        <v>0.6595492612636632</v>
      </c>
      <c r="AJ43" s="21">
        <f t="shared" si="4"/>
        <v>0.65925869859904485</v>
      </c>
      <c r="AK43" s="21">
        <f t="shared" si="4"/>
        <v>0.65963425354828642</v>
      </c>
      <c r="AL43" s="21">
        <f t="shared" si="4"/>
        <v>0.66008903235844274</v>
      </c>
      <c r="AM43" s="21">
        <f t="shared" si="4"/>
        <v>0.66075993296431057</v>
      </c>
      <c r="AN43" s="21">
        <f t="shared" si="4"/>
        <v>0.66203426609856197</v>
      </c>
      <c r="AO43" s="21">
        <f t="shared" si="4"/>
        <v>0.66313590768832231</v>
      </c>
      <c r="AP43" s="21">
        <f t="shared" si="4"/>
        <v>0.6642559061685408</v>
      </c>
      <c r="AQ43" s="21">
        <f t="shared" si="4"/>
        <v>0.66547866425082547</v>
      </c>
      <c r="AR43" s="21">
        <f t="shared" si="4"/>
        <v>0.66616680273498474</v>
      </c>
      <c r="AS43" s="21">
        <f t="shared" si="4"/>
        <v>0.66648702100284707</v>
      </c>
      <c r="AT43" s="21">
        <f t="shared" si="4"/>
        <v>0.66670832636735256</v>
      </c>
      <c r="AU43" s="21">
        <f t="shared" si="4"/>
        <v>0.66629126794588944</v>
      </c>
      <c r="AV43" s="21">
        <f t="shared" si="4"/>
        <v>0.6655647871585193</v>
      </c>
      <c r="AW43" s="21">
        <f t="shared" si="4"/>
        <v>0.66513903306127908</v>
      </c>
      <c r="AX43" s="21">
        <f t="shared" si="4"/>
        <v>0.66469990940345158</v>
      </c>
      <c r="AY43" s="21">
        <f t="shared" si="4"/>
        <v>0.6636108705894791</v>
      </c>
      <c r="AZ43" s="21">
        <f t="shared" si="4"/>
        <v>0.66308701843435347</v>
      </c>
      <c r="BA43" s="21">
        <f t="shared" si="4"/>
        <v>0.66292460841628509</v>
      </c>
      <c r="BB43" s="21">
        <f t="shared" si="4"/>
        <v>0.66303861408126075</v>
      </c>
      <c r="BC43" s="21">
        <f t="shared" si="4"/>
        <v>0.66299222372156164</v>
      </c>
      <c r="BD43" s="21" t="s">
        <v>262</v>
      </c>
      <c r="BE43" s="21" t="s">
        <v>262</v>
      </c>
      <c r="BF43" s="21" t="s">
        <v>262</v>
      </c>
    </row>
    <row r="44" spans="1:58" ht="15" customHeight="1">
      <c r="A44" s="16" t="s">
        <v>10</v>
      </c>
      <c r="B44" s="16" t="s">
        <v>36</v>
      </c>
      <c r="C44" s="21">
        <f>C15/C$29</f>
        <v>0.66024464068757327</v>
      </c>
      <c r="D44" s="21">
        <f t="shared" ref="D44:BC44" si="5">D15/D$29</f>
        <v>0.66127101133713873</v>
      </c>
      <c r="E44" s="21">
        <f t="shared" si="5"/>
        <v>0.66251646432447364</v>
      </c>
      <c r="F44" s="21">
        <f t="shared" si="5"/>
        <v>0.66109524742905412</v>
      </c>
      <c r="G44" s="21">
        <f t="shared" si="5"/>
        <v>0.66079470685544128</v>
      </c>
      <c r="H44" s="21">
        <f t="shared" si="5"/>
        <v>0.66086887873411793</v>
      </c>
      <c r="I44" s="21">
        <f t="shared" si="5"/>
        <v>0.66367933628140974</v>
      </c>
      <c r="J44" s="21">
        <f t="shared" si="5"/>
        <v>0.66496090295156196</v>
      </c>
      <c r="K44" s="21">
        <f t="shared" si="5"/>
        <v>0.6656444145754441</v>
      </c>
      <c r="L44" s="21">
        <f t="shared" si="5"/>
        <v>0.66586671087488025</v>
      </c>
      <c r="M44" s="21">
        <f t="shared" si="5"/>
        <v>0.6660607217243133</v>
      </c>
      <c r="N44" s="21">
        <f t="shared" si="5"/>
        <v>0.66551439644458721</v>
      </c>
      <c r="O44" s="21">
        <f t="shared" si="5"/>
        <v>0.66419031542868179</v>
      </c>
      <c r="P44" s="21">
        <f t="shared" si="5"/>
        <v>0.66193154946556809</v>
      </c>
      <c r="Q44" s="21">
        <f t="shared" si="5"/>
        <v>0.66230223300018809</v>
      </c>
      <c r="R44" s="21">
        <f t="shared" si="5"/>
        <v>0.65840083341007549</v>
      </c>
      <c r="S44" s="21">
        <f t="shared" si="5"/>
        <v>0.65511265984816147</v>
      </c>
      <c r="T44" s="21">
        <f t="shared" si="5"/>
        <v>0.65056505341509296</v>
      </c>
      <c r="U44" s="21">
        <f t="shared" si="5"/>
        <v>0.64606027242502284</v>
      </c>
      <c r="V44" s="21">
        <f t="shared" si="5"/>
        <v>0.64150746587359531</v>
      </c>
      <c r="W44" s="21">
        <f t="shared" si="5"/>
        <v>0.63649036433249262</v>
      </c>
      <c r="X44" s="21">
        <f t="shared" si="5"/>
        <v>0.63083881642969386</v>
      </c>
      <c r="Y44" s="21">
        <f t="shared" si="5"/>
        <v>0.62631588781796066</v>
      </c>
      <c r="Z44" s="21">
        <f t="shared" si="5"/>
        <v>0.62262308899053453</v>
      </c>
      <c r="AA44" s="21">
        <f t="shared" si="5"/>
        <v>0.61953026879312179</v>
      </c>
      <c r="AB44" s="21">
        <f t="shared" si="5"/>
        <v>0.61649409767722763</v>
      </c>
      <c r="AC44" s="21">
        <f t="shared" si="5"/>
        <v>0.61360139121545321</v>
      </c>
      <c r="AD44" s="21">
        <f t="shared" si="5"/>
        <v>0.6114579766964805</v>
      </c>
      <c r="AE44" s="21">
        <f t="shared" si="5"/>
        <v>0.60933223882194565</v>
      </c>
      <c r="AF44" s="21">
        <f t="shared" si="5"/>
        <v>0.60756806925298035</v>
      </c>
      <c r="AG44" s="21">
        <f t="shared" si="5"/>
        <v>0.60618190950837536</v>
      </c>
      <c r="AH44" s="21">
        <f t="shared" si="5"/>
        <v>0.60488926078039595</v>
      </c>
      <c r="AI44" s="21">
        <f t="shared" si="5"/>
        <v>0.60423196735128892</v>
      </c>
      <c r="AJ44" s="21">
        <f t="shared" si="5"/>
        <v>0.60348581716172278</v>
      </c>
      <c r="AK44" s="21">
        <f t="shared" si="5"/>
        <v>0.60442724347711152</v>
      </c>
      <c r="AL44" s="21">
        <f t="shared" si="5"/>
        <v>0.60562264280248002</v>
      </c>
      <c r="AM44" s="21">
        <f t="shared" si="5"/>
        <v>0.60689623709377816</v>
      </c>
      <c r="AN44" s="21">
        <f t="shared" si="5"/>
        <v>0.60881397737907617</v>
      </c>
      <c r="AO44" s="21">
        <f t="shared" si="5"/>
        <v>0.61103492017523608</v>
      </c>
      <c r="AP44" s="21">
        <f t="shared" si="5"/>
        <v>0.61247188208016845</v>
      </c>
      <c r="AQ44" s="21">
        <f t="shared" si="5"/>
        <v>0.61437055532858642</v>
      </c>
      <c r="AR44" s="21">
        <f t="shared" si="5"/>
        <v>0.61624677265587224</v>
      </c>
      <c r="AS44" s="21">
        <f t="shared" si="5"/>
        <v>0.61728026717828699</v>
      </c>
      <c r="AT44" s="21">
        <f t="shared" si="5"/>
        <v>0.61938402966954509</v>
      </c>
      <c r="AU44" s="21">
        <f t="shared" si="5"/>
        <v>0.61990824700718838</v>
      </c>
      <c r="AV44" s="21">
        <f t="shared" si="5"/>
        <v>0.6205182288813379</v>
      </c>
      <c r="AW44" s="21">
        <f t="shared" si="5"/>
        <v>0.62067973767150975</v>
      </c>
      <c r="AX44" s="21">
        <f t="shared" si="5"/>
        <v>0.62117863067475676</v>
      </c>
      <c r="AY44" s="21">
        <f t="shared" si="5"/>
        <v>0.62076515113390762</v>
      </c>
      <c r="AZ44" s="21">
        <f t="shared" si="5"/>
        <v>0.62168091508213152</v>
      </c>
      <c r="BA44" s="21">
        <f t="shared" si="5"/>
        <v>0.62234951168432751</v>
      </c>
      <c r="BB44" s="21">
        <f t="shared" si="5"/>
        <v>0.62297740997042894</v>
      </c>
      <c r="BC44" s="21">
        <f t="shared" si="5"/>
        <v>0.62309114245352937</v>
      </c>
      <c r="BD44" s="21" t="s">
        <v>262</v>
      </c>
      <c r="BE44" s="21" t="s">
        <v>262</v>
      </c>
      <c r="BF44" s="21" t="s">
        <v>262</v>
      </c>
    </row>
    <row r="45" spans="1:58" ht="15" customHeight="1">
      <c r="A45" s="16"/>
      <c r="B45" s="16" t="s">
        <v>37</v>
      </c>
      <c r="C45" s="21">
        <f>C16/C$30</f>
        <v>0.66127055548640878</v>
      </c>
      <c r="D45" s="21">
        <f t="shared" ref="D45:BC45" si="6">D16/D$30</f>
        <v>0.6626313603431061</v>
      </c>
      <c r="E45" s="21">
        <f t="shared" si="6"/>
        <v>0.66486782290713831</v>
      </c>
      <c r="F45" s="21">
        <f t="shared" si="6"/>
        <v>0.66557549791414161</v>
      </c>
      <c r="G45" s="21">
        <f t="shared" si="6"/>
        <v>0.6671169142651403</v>
      </c>
      <c r="H45" s="21">
        <f t="shared" si="6"/>
        <v>0.67194599143096401</v>
      </c>
      <c r="I45" s="21">
        <f t="shared" si="6"/>
        <v>0.67767242087947088</v>
      </c>
      <c r="J45" s="21">
        <f t="shared" si="6"/>
        <v>0.68171867332450631</v>
      </c>
      <c r="K45" s="21">
        <f t="shared" si="6"/>
        <v>0.68476582493294935</v>
      </c>
      <c r="L45" s="21">
        <f t="shared" si="6"/>
        <v>0.68800734321426882</v>
      </c>
      <c r="M45" s="21">
        <f t="shared" si="6"/>
        <v>0.69032594231940336</v>
      </c>
      <c r="N45" s="21">
        <f t="shared" si="6"/>
        <v>0.69234191529036693</v>
      </c>
      <c r="O45" s="21">
        <f t="shared" si="6"/>
        <v>0.69328213786766402</v>
      </c>
      <c r="P45" s="21">
        <f t="shared" si="6"/>
        <v>0.69302248313487336</v>
      </c>
      <c r="Q45" s="21">
        <f t="shared" si="6"/>
        <v>0.69553660277630658</v>
      </c>
      <c r="R45" s="21">
        <f t="shared" si="6"/>
        <v>0.69390307609613022</v>
      </c>
      <c r="S45" s="21">
        <f t="shared" si="6"/>
        <v>0.6921491067150497</v>
      </c>
      <c r="T45" s="21">
        <f t="shared" si="6"/>
        <v>0.68931198907123592</v>
      </c>
      <c r="U45" s="21">
        <f t="shared" si="6"/>
        <v>0.68622082158050957</v>
      </c>
      <c r="V45" s="21">
        <f t="shared" si="6"/>
        <v>0.6821259988615187</v>
      </c>
      <c r="W45" s="21">
        <f t="shared" si="6"/>
        <v>0.67772994738820846</v>
      </c>
      <c r="X45" s="21">
        <f t="shared" si="6"/>
        <v>0.67337012591558942</v>
      </c>
      <c r="Y45" s="21">
        <f t="shared" si="6"/>
        <v>0.67081231805830044</v>
      </c>
      <c r="Z45" s="21">
        <f t="shared" si="6"/>
        <v>0.66866085876437109</v>
      </c>
      <c r="AA45" s="21">
        <f t="shared" si="6"/>
        <v>0.66665497623166625</v>
      </c>
      <c r="AB45" s="21">
        <f t="shared" si="6"/>
        <v>0.66524619779259098</v>
      </c>
      <c r="AC45" s="21">
        <f t="shared" si="6"/>
        <v>0.66409191364347397</v>
      </c>
      <c r="AD45" s="21">
        <f t="shared" si="6"/>
        <v>0.66297300355845712</v>
      </c>
      <c r="AE45" s="21">
        <f t="shared" si="6"/>
        <v>0.6624613471036368</v>
      </c>
      <c r="AF45" s="21">
        <f t="shared" si="6"/>
        <v>0.66169715186550282</v>
      </c>
      <c r="AG45" s="21">
        <f t="shared" si="6"/>
        <v>0.66109255054216809</v>
      </c>
      <c r="AH45" s="21">
        <f t="shared" si="6"/>
        <v>0.66086698460333748</v>
      </c>
      <c r="AI45" s="21">
        <f t="shared" si="6"/>
        <v>0.66028483584922881</v>
      </c>
      <c r="AJ45" s="21">
        <f t="shared" si="6"/>
        <v>0.66032403036340104</v>
      </c>
      <c r="AK45" s="21">
        <f t="shared" si="6"/>
        <v>0.6603785338132121</v>
      </c>
      <c r="AL45" s="21">
        <f t="shared" si="6"/>
        <v>0.66101214929312468</v>
      </c>
      <c r="AM45" s="21">
        <f t="shared" si="6"/>
        <v>0.66167076766028809</v>
      </c>
      <c r="AN45" s="21">
        <f t="shared" si="6"/>
        <v>0.66258132997622521</v>
      </c>
      <c r="AO45" s="21">
        <f t="shared" si="6"/>
        <v>0.66375386313307527</v>
      </c>
      <c r="AP45" s="21">
        <f t="shared" si="6"/>
        <v>0.66419926746975289</v>
      </c>
      <c r="AQ45" s="21">
        <f t="shared" si="6"/>
        <v>0.66474714465297868</v>
      </c>
      <c r="AR45" s="21">
        <f t="shared" si="6"/>
        <v>0.66503038589640995</v>
      </c>
      <c r="AS45" s="21">
        <f t="shared" si="6"/>
        <v>0.66413176121687156</v>
      </c>
      <c r="AT45" s="21">
        <f t="shared" si="6"/>
        <v>0.66315914959476174</v>
      </c>
      <c r="AU45" s="21">
        <f t="shared" si="6"/>
        <v>0.66096254561730095</v>
      </c>
      <c r="AV45" s="21">
        <f t="shared" si="6"/>
        <v>0.65855536174853901</v>
      </c>
      <c r="AW45" s="21">
        <f t="shared" si="6"/>
        <v>0.65666151244156112</v>
      </c>
      <c r="AX45" s="21">
        <f t="shared" si="6"/>
        <v>0.65473507751988358</v>
      </c>
      <c r="AY45" s="21">
        <f t="shared" si="6"/>
        <v>0.65226868028689489</v>
      </c>
      <c r="AZ45" s="21">
        <f t="shared" si="6"/>
        <v>0.65039607311665149</v>
      </c>
      <c r="BA45" s="21">
        <f t="shared" si="6"/>
        <v>0.64845940416847614</v>
      </c>
      <c r="BB45" s="21">
        <f t="shared" si="6"/>
        <v>0.6464630487512717</v>
      </c>
      <c r="BC45" s="21">
        <f t="shared" si="6"/>
        <v>0.64457937373023966</v>
      </c>
      <c r="BD45" s="21" t="s">
        <v>262</v>
      </c>
      <c r="BE45" s="21" t="s">
        <v>262</v>
      </c>
      <c r="BF45" s="21" t="s">
        <v>262</v>
      </c>
    </row>
    <row r="46" spans="1:58" ht="15" customHeight="1">
      <c r="A46" s="16"/>
      <c r="B46" s="16" t="s">
        <v>38</v>
      </c>
      <c r="C46" s="21">
        <f>C17/C$31</f>
        <v>0.66161602895453198</v>
      </c>
      <c r="D46" s="21">
        <f t="shared" ref="D46:BC46" si="7">D17/D$31</f>
        <v>0.66286698083982354</v>
      </c>
      <c r="E46" s="21">
        <f t="shared" si="7"/>
        <v>0.66489809977766967</v>
      </c>
      <c r="F46" s="21">
        <f t="shared" si="7"/>
        <v>0.66467576791808869</v>
      </c>
      <c r="G46" s="21">
        <f t="shared" si="7"/>
        <v>0.66531769458887879</v>
      </c>
      <c r="H46" s="21">
        <f t="shared" si="7"/>
        <v>0.66825548271956614</v>
      </c>
      <c r="I46" s="21">
        <f t="shared" si="7"/>
        <v>0.67307403964374635</v>
      </c>
      <c r="J46" s="21">
        <f t="shared" si="7"/>
        <v>0.67631367348403915</v>
      </c>
      <c r="K46" s="21">
        <f t="shared" si="7"/>
        <v>0.67841737768447596</v>
      </c>
      <c r="L46" s="21">
        <f t="shared" si="7"/>
        <v>0.68074309877586847</v>
      </c>
      <c r="M46" s="21">
        <f t="shared" si="7"/>
        <v>0.68249843823822343</v>
      </c>
      <c r="N46" s="21">
        <f t="shared" si="7"/>
        <v>0.6839146296823323</v>
      </c>
      <c r="O46" s="21">
        <f t="shared" si="7"/>
        <v>0.68433338003453115</v>
      </c>
      <c r="P46" s="21">
        <f t="shared" si="7"/>
        <v>0.68361804965067197</v>
      </c>
      <c r="Q46" s="21">
        <f t="shared" si="7"/>
        <v>0.68560909925997227</v>
      </c>
      <c r="R46" s="21">
        <f t="shared" si="7"/>
        <v>0.683488230460504</v>
      </c>
      <c r="S46" s="21">
        <f t="shared" si="7"/>
        <v>0.68152822943245617</v>
      </c>
      <c r="T46" s="21">
        <f t="shared" si="7"/>
        <v>0.67852198640945616</v>
      </c>
      <c r="U46" s="21">
        <f t="shared" si="7"/>
        <v>0.67534532069552811</v>
      </c>
      <c r="V46" s="21">
        <f t="shared" si="7"/>
        <v>0.67145479024445542</v>
      </c>
      <c r="W46" s="21">
        <f t="shared" si="7"/>
        <v>0.66741625373788371</v>
      </c>
      <c r="X46" s="21">
        <f t="shared" si="7"/>
        <v>0.66295160216328874</v>
      </c>
      <c r="Y46" s="21">
        <f t="shared" si="7"/>
        <v>0.65985732290759291</v>
      </c>
      <c r="Z46" s="21">
        <f t="shared" si="7"/>
        <v>0.65732757510733131</v>
      </c>
      <c r="AA46" s="21">
        <f t="shared" si="7"/>
        <v>0.65502388623606367</v>
      </c>
      <c r="AB46" s="21">
        <f t="shared" si="7"/>
        <v>0.65327648955287609</v>
      </c>
      <c r="AC46" s="21">
        <f t="shared" si="7"/>
        <v>0.65149395279273814</v>
      </c>
      <c r="AD46" s="21">
        <f t="shared" si="7"/>
        <v>0.6501167204328161</v>
      </c>
      <c r="AE46" s="21">
        <f t="shared" si="7"/>
        <v>0.64904612586673405</v>
      </c>
      <c r="AF46" s="21">
        <f t="shared" si="7"/>
        <v>0.64791596651219441</v>
      </c>
      <c r="AG46" s="21">
        <f t="shared" si="7"/>
        <v>0.64708460089575293</v>
      </c>
      <c r="AH46" s="21">
        <f t="shared" si="7"/>
        <v>0.6465305719889719</v>
      </c>
      <c r="AI46" s="21">
        <f t="shared" si="7"/>
        <v>0.64588192955095058</v>
      </c>
      <c r="AJ46" s="21">
        <f t="shared" si="7"/>
        <v>0.64562800063425052</v>
      </c>
      <c r="AK46" s="21">
        <f t="shared" si="7"/>
        <v>0.64603810884050927</v>
      </c>
      <c r="AL46" s="21">
        <f t="shared" si="7"/>
        <v>0.64677151867048266</v>
      </c>
      <c r="AM46" s="21">
        <f t="shared" si="7"/>
        <v>0.64761000599024421</v>
      </c>
      <c r="AN46" s="21">
        <f t="shared" si="7"/>
        <v>0.64892197803512908</v>
      </c>
      <c r="AO46" s="21">
        <f t="shared" si="7"/>
        <v>0.65035324468248457</v>
      </c>
      <c r="AP46" s="21">
        <f t="shared" si="7"/>
        <v>0.65130480302247518</v>
      </c>
      <c r="AQ46" s="21">
        <f t="shared" si="7"/>
        <v>0.65244879841493197</v>
      </c>
      <c r="AR46" s="21">
        <f t="shared" si="7"/>
        <v>0.65329266752079185</v>
      </c>
      <c r="AS46" s="21">
        <f t="shared" si="7"/>
        <v>0.6533270552997763</v>
      </c>
      <c r="AT46" s="21">
        <f t="shared" si="7"/>
        <v>0.65356228933308835</v>
      </c>
      <c r="AU46" s="21">
        <f t="shared" si="7"/>
        <v>0.65269335169234877</v>
      </c>
      <c r="AV46" s="21">
        <f t="shared" si="7"/>
        <v>0.6516524681824688</v>
      </c>
      <c r="AW46" s="21">
        <f t="shared" si="7"/>
        <v>0.6508114632529316</v>
      </c>
      <c r="AX46" s="21">
        <f t="shared" si="7"/>
        <v>0.65003650070151076</v>
      </c>
      <c r="AY46" s="21">
        <f t="shared" si="7"/>
        <v>0.64859077918377261</v>
      </c>
      <c r="AZ46" s="21">
        <f t="shared" si="7"/>
        <v>0.6479094350704615</v>
      </c>
      <c r="BA46" s="21">
        <f t="shared" si="7"/>
        <v>0.64727241716486494</v>
      </c>
      <c r="BB46" s="21">
        <f t="shared" si="7"/>
        <v>0.64670282647275601</v>
      </c>
      <c r="BC46" s="21">
        <f t="shared" si="7"/>
        <v>0.64599482982322143</v>
      </c>
      <c r="BD46" s="21" t="s">
        <v>262</v>
      </c>
      <c r="BE46" s="21" t="s">
        <v>262</v>
      </c>
      <c r="BF46" s="21" t="s">
        <v>262</v>
      </c>
    </row>
    <row r="47" spans="1:58" ht="15" customHeight="1">
      <c r="A47" s="16"/>
      <c r="B47" s="16"/>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t="s">
        <v>262</v>
      </c>
      <c r="BE47" s="19" t="s">
        <v>262</v>
      </c>
      <c r="BF47" s="19" t="s">
        <v>262</v>
      </c>
    </row>
    <row r="48" spans="1:58" ht="15" customHeight="1">
      <c r="A48" s="16"/>
      <c r="B48" s="16"/>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t="s">
        <v>262</v>
      </c>
      <c r="BE48" s="19" t="s">
        <v>262</v>
      </c>
      <c r="BF48" s="19" t="s">
        <v>262</v>
      </c>
    </row>
    <row r="49" spans="1:58" ht="15" customHeight="1">
      <c r="A49" s="16"/>
      <c r="B49" s="16"/>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t="s">
        <v>262</v>
      </c>
      <c r="BE49" s="19" t="s">
        <v>262</v>
      </c>
      <c r="BF49" s="19" t="s">
        <v>262</v>
      </c>
    </row>
    <row r="50" spans="1:58" ht="15" customHeight="1">
      <c r="A50" s="16" t="s">
        <v>276</v>
      </c>
      <c r="B50" s="16" t="s">
        <v>35</v>
      </c>
      <c r="C50" s="21">
        <f>C21/C$28</f>
        <v>0.22664167981919553</v>
      </c>
      <c r="D50" s="21">
        <f t="shared" ref="D50:BC50" si="8">D21/D$28</f>
        <v>0.22526683943263506</v>
      </c>
      <c r="E50" s="21">
        <f t="shared" si="8"/>
        <v>0.22362611574924227</v>
      </c>
      <c r="F50" s="21">
        <f t="shared" si="8"/>
        <v>0.22375755565115901</v>
      </c>
      <c r="G50" s="21">
        <f t="shared" si="8"/>
        <v>0.22462982555687608</v>
      </c>
      <c r="H50" s="21">
        <f t="shared" si="8"/>
        <v>0.22321341857118149</v>
      </c>
      <c r="I50" s="21">
        <f t="shared" si="8"/>
        <v>0.22030073923908516</v>
      </c>
      <c r="J50" s="21">
        <f t="shared" si="8"/>
        <v>0.21724937849488843</v>
      </c>
      <c r="K50" s="21">
        <f t="shared" si="8"/>
        <v>0.21568710011283201</v>
      </c>
      <c r="L50" s="21">
        <f t="shared" si="8"/>
        <v>0.21360848333611504</v>
      </c>
      <c r="M50" s="21">
        <f t="shared" si="8"/>
        <v>0.21191142119670392</v>
      </c>
      <c r="N50" s="21">
        <f t="shared" si="8"/>
        <v>0.21053761876028254</v>
      </c>
      <c r="O50" s="21">
        <f t="shared" si="8"/>
        <v>0.21026314742170704</v>
      </c>
      <c r="P50" s="21">
        <f t="shared" si="8"/>
        <v>0.21135312278588358</v>
      </c>
      <c r="Q50" s="21">
        <f t="shared" si="8"/>
        <v>0.20941162032240654</v>
      </c>
      <c r="R50" s="21">
        <f t="shared" si="8"/>
        <v>0.21142823415735809</v>
      </c>
      <c r="S50" s="21">
        <f t="shared" si="8"/>
        <v>0.2131240449840878</v>
      </c>
      <c r="T50" s="21">
        <f t="shared" si="8"/>
        <v>0.21496008560826679</v>
      </c>
      <c r="U50" s="21">
        <f t="shared" si="8"/>
        <v>0.21713341971557626</v>
      </c>
      <c r="V50" s="21">
        <f t="shared" si="8"/>
        <v>0.2198616145286304</v>
      </c>
      <c r="W50" s="21">
        <f t="shared" si="8"/>
        <v>0.22244261215700206</v>
      </c>
      <c r="X50" s="21">
        <f t="shared" si="8"/>
        <v>0.22509077842784628</v>
      </c>
      <c r="Y50" s="21">
        <f t="shared" si="8"/>
        <v>0.22765187436738601</v>
      </c>
      <c r="Z50" s="21">
        <f t="shared" si="8"/>
        <v>0.2296656712507395</v>
      </c>
      <c r="AA50" s="21">
        <f t="shared" si="8"/>
        <v>0.2315991872003211</v>
      </c>
      <c r="AB50" s="21">
        <f t="shared" si="8"/>
        <v>0.23259884102244577</v>
      </c>
      <c r="AC50" s="21">
        <f t="shared" si="8"/>
        <v>0.23409699097655801</v>
      </c>
      <c r="AD50" s="21">
        <f t="shared" si="8"/>
        <v>0.23500972553349736</v>
      </c>
      <c r="AE50" s="21">
        <f t="shared" si="8"/>
        <v>0.23580969231519217</v>
      </c>
      <c r="AF50" s="21">
        <f t="shared" si="8"/>
        <v>0.23677893433003805</v>
      </c>
      <c r="AG50" s="21">
        <f t="shared" si="8"/>
        <v>0.23743421192893516</v>
      </c>
      <c r="AH50" s="21">
        <f t="shared" si="8"/>
        <v>0.23784795187901986</v>
      </c>
      <c r="AI50" s="21">
        <f t="shared" si="8"/>
        <v>0.238613779966726</v>
      </c>
      <c r="AJ50" s="21">
        <f t="shared" si="8"/>
        <v>0.23893206119021607</v>
      </c>
      <c r="AK50" s="21">
        <f t="shared" si="8"/>
        <v>0.23860837140439586</v>
      </c>
      <c r="AL50" s="21">
        <f t="shared" si="8"/>
        <v>0.23823088414031993</v>
      </c>
      <c r="AM50" s="21">
        <f t="shared" si="8"/>
        <v>0.23763861218268698</v>
      </c>
      <c r="AN50" s="21">
        <f t="shared" si="8"/>
        <v>0.23646490227681904</v>
      </c>
      <c r="AO50" s="21">
        <f t="shared" si="8"/>
        <v>0.2354771924706513</v>
      </c>
      <c r="AP50" s="21">
        <f t="shared" si="8"/>
        <v>0.2344977417557175</v>
      </c>
      <c r="AQ50" s="21">
        <f t="shared" si="8"/>
        <v>0.2334235973713592</v>
      </c>
      <c r="AR50" s="21">
        <f t="shared" si="8"/>
        <v>0.23289216068175644</v>
      </c>
      <c r="AS50" s="21">
        <f t="shared" si="8"/>
        <v>0.23271526846654356</v>
      </c>
      <c r="AT50" s="21">
        <f t="shared" si="8"/>
        <v>0.23261033449342408</v>
      </c>
      <c r="AU50" s="21">
        <f t="shared" si="8"/>
        <v>0.23312172857350602</v>
      </c>
      <c r="AV50" s="21">
        <f t="shared" si="8"/>
        <v>0.2339199013094875</v>
      </c>
      <c r="AW50" s="21">
        <f t="shared" si="8"/>
        <v>0.23441418970900493</v>
      </c>
      <c r="AX50" s="21">
        <f t="shared" si="8"/>
        <v>0.23493215752130978</v>
      </c>
      <c r="AY50" s="21">
        <f t="shared" si="8"/>
        <v>0.2361124132369703</v>
      </c>
      <c r="AZ50" s="21">
        <f t="shared" si="8"/>
        <v>0.23671815612376054</v>
      </c>
      <c r="BA50" s="21">
        <f t="shared" si="8"/>
        <v>0.23696802628426286</v>
      </c>
      <c r="BB50" s="21">
        <f t="shared" si="8"/>
        <v>0.23693986989842905</v>
      </c>
      <c r="BC50" s="21">
        <f t="shared" si="8"/>
        <v>0.23705853581970907</v>
      </c>
      <c r="BD50" s="21" t="s">
        <v>262</v>
      </c>
      <c r="BE50" s="21" t="s">
        <v>262</v>
      </c>
      <c r="BF50" s="21" t="s">
        <v>262</v>
      </c>
    </row>
    <row r="51" spans="1:58" ht="15" customHeight="1">
      <c r="A51" s="16" t="s">
        <v>11</v>
      </c>
      <c r="B51" s="16" t="s">
        <v>36</v>
      </c>
      <c r="C51" s="21">
        <f>C22/C$29</f>
        <v>0.21869974337504428</v>
      </c>
      <c r="D51" s="21">
        <f t="shared" ref="D51:BC51" si="9">D22/D$29</f>
        <v>0.2183813024003817</v>
      </c>
      <c r="E51" s="21">
        <f t="shared" si="9"/>
        <v>0.21809411351055338</v>
      </c>
      <c r="F51" s="21">
        <f t="shared" si="9"/>
        <v>0.21933784517068186</v>
      </c>
      <c r="G51" s="21">
        <f t="shared" si="9"/>
        <v>0.22066280952519862</v>
      </c>
      <c r="H51" s="21">
        <f t="shared" si="9"/>
        <v>0.22147192550751107</v>
      </c>
      <c r="I51" s="21">
        <f t="shared" si="9"/>
        <v>0.22152311291297117</v>
      </c>
      <c r="J51" s="21">
        <f t="shared" si="9"/>
        <v>0.22167468401962095</v>
      </c>
      <c r="K51" s="21">
        <f t="shared" si="9"/>
        <v>0.22241695602005121</v>
      </c>
      <c r="L51" s="21">
        <f t="shared" si="9"/>
        <v>0.22338942735070433</v>
      </c>
      <c r="M51" s="21">
        <f t="shared" si="9"/>
        <v>0.22458726980445659</v>
      </c>
      <c r="N51" s="21">
        <f t="shared" si="9"/>
        <v>0.22690989782463178</v>
      </c>
      <c r="O51" s="21">
        <f t="shared" si="9"/>
        <v>0.22982944583353002</v>
      </c>
      <c r="P51" s="21">
        <f t="shared" si="9"/>
        <v>0.2337786848748607</v>
      </c>
      <c r="Q51" s="21">
        <f t="shared" si="9"/>
        <v>0.23456940990255701</v>
      </c>
      <c r="R51" s="21">
        <f t="shared" si="9"/>
        <v>0.2392221763902766</v>
      </c>
      <c r="S51" s="21">
        <f t="shared" si="9"/>
        <v>0.24344953752046217</v>
      </c>
      <c r="T51" s="21">
        <f t="shared" si="9"/>
        <v>0.24821443762727557</v>
      </c>
      <c r="U51" s="21">
        <f t="shared" si="9"/>
        <v>0.25279681824651357</v>
      </c>
      <c r="V51" s="21">
        <f t="shared" si="9"/>
        <v>0.25702436297728753</v>
      </c>
      <c r="W51" s="21">
        <f t="shared" si="9"/>
        <v>0.26158644381979157</v>
      </c>
      <c r="X51" s="21">
        <f t="shared" si="9"/>
        <v>0.26648241626694391</v>
      </c>
      <c r="Y51" s="21">
        <f t="shared" si="9"/>
        <v>0.27091160477900639</v>
      </c>
      <c r="Z51" s="21">
        <f t="shared" si="9"/>
        <v>0.27447812545078754</v>
      </c>
      <c r="AA51" s="21">
        <f t="shared" si="9"/>
        <v>0.27736662500870712</v>
      </c>
      <c r="AB51" s="21">
        <f t="shared" si="9"/>
        <v>0.28012613637978356</v>
      </c>
      <c r="AC51" s="21">
        <f t="shared" si="9"/>
        <v>0.2826885100929048</v>
      </c>
      <c r="AD51" s="21">
        <f t="shared" si="9"/>
        <v>0.28448374556553879</v>
      </c>
      <c r="AE51" s="21">
        <f t="shared" si="9"/>
        <v>0.28627525304113638</v>
      </c>
      <c r="AF51" s="21">
        <f t="shared" si="9"/>
        <v>0.28771685749491488</v>
      </c>
      <c r="AG51" s="21">
        <f t="shared" si="9"/>
        <v>0.2888155001650663</v>
      </c>
      <c r="AH51" s="21">
        <f t="shared" si="9"/>
        <v>0.28984412686853261</v>
      </c>
      <c r="AI51" s="21">
        <f t="shared" si="9"/>
        <v>0.29025259190324648</v>
      </c>
      <c r="AJ51" s="21">
        <f t="shared" si="9"/>
        <v>0.29077094042907842</v>
      </c>
      <c r="AK51" s="21">
        <f t="shared" si="9"/>
        <v>0.28961334242999692</v>
      </c>
      <c r="AL51" s="21">
        <f t="shared" si="9"/>
        <v>0.28821147290796756</v>
      </c>
      <c r="AM51" s="21">
        <f t="shared" si="9"/>
        <v>0.28673776106134341</v>
      </c>
      <c r="AN51" s="21">
        <f t="shared" si="9"/>
        <v>0.28465441000831865</v>
      </c>
      <c r="AO51" s="21">
        <f t="shared" si="9"/>
        <v>0.28228113943717315</v>
      </c>
      <c r="AP51" s="21">
        <f t="shared" si="9"/>
        <v>0.28070806331036618</v>
      </c>
      <c r="AQ51" s="21">
        <f t="shared" si="9"/>
        <v>0.27867535363005236</v>
      </c>
      <c r="AR51" s="21">
        <f t="shared" si="9"/>
        <v>0.27668811473610755</v>
      </c>
      <c r="AS51" s="21">
        <f t="shared" si="9"/>
        <v>0.27555690982613357</v>
      </c>
      <c r="AT51" s="21">
        <f t="shared" si="9"/>
        <v>0.27338066861397536</v>
      </c>
      <c r="AU51" s="21">
        <f t="shared" si="9"/>
        <v>0.27277743123827453</v>
      </c>
      <c r="AV51" s="21">
        <f t="shared" si="9"/>
        <v>0.272083641904728</v>
      </c>
      <c r="AW51" s="21">
        <f t="shared" si="9"/>
        <v>0.27186380223935513</v>
      </c>
      <c r="AX51" s="21">
        <f t="shared" si="9"/>
        <v>0.27132839731616637</v>
      </c>
      <c r="AY51" s="21">
        <f t="shared" si="9"/>
        <v>0.27171543493043915</v>
      </c>
      <c r="AZ51" s="21">
        <f t="shared" si="9"/>
        <v>0.27078251762561528</v>
      </c>
      <c r="BA51" s="21">
        <f t="shared" si="9"/>
        <v>0.27010381641318121</v>
      </c>
      <c r="BB51" s="21">
        <f t="shared" si="9"/>
        <v>0.26948509211893135</v>
      </c>
      <c r="BC51" s="21">
        <f t="shared" si="9"/>
        <v>0.26938514756181159</v>
      </c>
      <c r="BD51" s="21" t="s">
        <v>262</v>
      </c>
      <c r="BE51" s="21" t="s">
        <v>262</v>
      </c>
      <c r="BF51" s="21" t="s">
        <v>262</v>
      </c>
    </row>
    <row r="52" spans="1:58" ht="15" customHeight="1">
      <c r="A52" s="16"/>
      <c r="B52" s="16" t="s">
        <v>37</v>
      </c>
      <c r="C52" s="21">
        <f>C23/C$30</f>
        <v>0.23421450856893966</v>
      </c>
      <c r="D52" s="21">
        <f t="shared" ref="D52:BC52" si="10">D23/D$30</f>
        <v>0.23398853429646607</v>
      </c>
      <c r="E52" s="21">
        <f t="shared" si="10"/>
        <v>0.23339828335882776</v>
      </c>
      <c r="F52" s="21">
        <f t="shared" si="10"/>
        <v>0.23386948033833593</v>
      </c>
      <c r="G52" s="21">
        <f t="shared" si="10"/>
        <v>0.23382229535186147</v>
      </c>
      <c r="H52" s="21">
        <f t="shared" si="10"/>
        <v>0.23155330364476759</v>
      </c>
      <c r="I52" s="21">
        <f t="shared" si="10"/>
        <v>0.22874148249046991</v>
      </c>
      <c r="J52" s="21">
        <f t="shared" si="10"/>
        <v>0.2257803245337123</v>
      </c>
      <c r="K52" s="21">
        <f t="shared" si="10"/>
        <v>0.22367193143016631</v>
      </c>
      <c r="L52" s="21">
        <f t="shared" si="10"/>
        <v>0.22148105435727022</v>
      </c>
      <c r="M52" s="21">
        <f t="shared" si="10"/>
        <v>0.21992305270238971</v>
      </c>
      <c r="N52" s="21">
        <f t="shared" si="10"/>
        <v>0.21850802730033053</v>
      </c>
      <c r="O52" s="21">
        <f t="shared" si="10"/>
        <v>0.21831784412944394</v>
      </c>
      <c r="P52" s="21">
        <f t="shared" si="10"/>
        <v>0.21937543614222402</v>
      </c>
      <c r="Q52" s="21">
        <f t="shared" si="10"/>
        <v>0.2176318228439888</v>
      </c>
      <c r="R52" s="21">
        <f t="shared" si="10"/>
        <v>0.21961742423816868</v>
      </c>
      <c r="S52" s="21">
        <f t="shared" si="10"/>
        <v>0.22176505598142815</v>
      </c>
      <c r="T52" s="21">
        <f t="shared" si="10"/>
        <v>0.22435864771238065</v>
      </c>
      <c r="U52" s="21">
        <f t="shared" si="10"/>
        <v>0.22731542433098514</v>
      </c>
      <c r="V52" s="21">
        <f t="shared" si="10"/>
        <v>0.23104291559729406</v>
      </c>
      <c r="W52" s="21">
        <f t="shared" si="10"/>
        <v>0.23470335151241176</v>
      </c>
      <c r="X52" s="21">
        <f t="shared" si="10"/>
        <v>0.23823225185297528</v>
      </c>
      <c r="Y52" s="21">
        <f t="shared" si="10"/>
        <v>0.24066956231049272</v>
      </c>
      <c r="Z52" s="21">
        <f t="shared" si="10"/>
        <v>0.24272391199159374</v>
      </c>
      <c r="AA52" s="21">
        <f t="shared" si="10"/>
        <v>0.24463377517361234</v>
      </c>
      <c r="AB52" s="21">
        <f t="shared" si="10"/>
        <v>0.24593043478333851</v>
      </c>
      <c r="AC52" s="21">
        <f t="shared" si="10"/>
        <v>0.24700103160940429</v>
      </c>
      <c r="AD52" s="21">
        <f t="shared" si="10"/>
        <v>0.24807570337143903</v>
      </c>
      <c r="AE52" s="21">
        <f t="shared" si="10"/>
        <v>0.2486122426361782</v>
      </c>
      <c r="AF52" s="21">
        <f t="shared" si="10"/>
        <v>0.24947920665635737</v>
      </c>
      <c r="AG52" s="21">
        <f t="shared" si="10"/>
        <v>0.25027261433611392</v>
      </c>
      <c r="AH52" s="21">
        <f t="shared" si="10"/>
        <v>0.25073770077244856</v>
      </c>
      <c r="AI52" s="21">
        <f t="shared" si="10"/>
        <v>0.25157808189429043</v>
      </c>
      <c r="AJ52" s="21">
        <f t="shared" si="10"/>
        <v>0.25182731092541022</v>
      </c>
      <c r="AK52" s="21">
        <f t="shared" si="10"/>
        <v>0.25207575108266145</v>
      </c>
      <c r="AL52" s="21">
        <f t="shared" si="10"/>
        <v>0.25176164222364006</v>
      </c>
      <c r="AM52" s="21">
        <f t="shared" si="10"/>
        <v>0.2514288480541011</v>
      </c>
      <c r="AN52" s="21">
        <f t="shared" si="10"/>
        <v>0.25085959528221902</v>
      </c>
      <c r="AO52" s="21">
        <f t="shared" si="10"/>
        <v>0.2500474980344376</v>
      </c>
      <c r="AP52" s="21">
        <f t="shared" si="10"/>
        <v>0.249962874171131</v>
      </c>
      <c r="AQ52" s="21">
        <f t="shared" si="10"/>
        <v>0.24976772164697303</v>
      </c>
      <c r="AR52" s="21">
        <f t="shared" si="10"/>
        <v>0.24982800893959414</v>
      </c>
      <c r="AS52" s="21">
        <f t="shared" si="10"/>
        <v>0.25102987546540462</v>
      </c>
      <c r="AT52" s="21">
        <f t="shared" si="10"/>
        <v>0.2522753800306346</v>
      </c>
      <c r="AU52" s="21">
        <f t="shared" si="10"/>
        <v>0.25469926825202149</v>
      </c>
      <c r="AV52" s="21">
        <f t="shared" si="10"/>
        <v>0.2572972440874024</v>
      </c>
      <c r="AW52" s="21">
        <f t="shared" si="10"/>
        <v>0.25936154671396666</v>
      </c>
      <c r="AX52" s="21">
        <f t="shared" si="10"/>
        <v>0.26145283236989109</v>
      </c>
      <c r="AY52" s="21">
        <f t="shared" si="10"/>
        <v>0.26407303016901518</v>
      </c>
      <c r="AZ52" s="21">
        <f t="shared" si="10"/>
        <v>0.26608555695045827</v>
      </c>
      <c r="BA52" s="21">
        <f t="shared" si="10"/>
        <v>0.26814299131837149</v>
      </c>
      <c r="BB52" s="21">
        <f t="shared" si="10"/>
        <v>0.27024270911660442</v>
      </c>
      <c r="BC52" s="21">
        <f t="shared" si="10"/>
        <v>0.27219575839796195</v>
      </c>
      <c r="BD52" s="21" t="s">
        <v>262</v>
      </c>
      <c r="BE52" s="21" t="s">
        <v>262</v>
      </c>
      <c r="BF52" s="21" t="s">
        <v>262</v>
      </c>
    </row>
    <row r="53" spans="1:58" ht="15" customHeight="1">
      <c r="A53" s="16"/>
      <c r="B53" s="16" t="s">
        <v>38</v>
      </c>
      <c r="C53" s="21">
        <f>C24/C$31</f>
        <v>0.22766302476978353</v>
      </c>
      <c r="D53" s="21">
        <f t="shared" ref="D53:BC53" si="11">D24/D$31</f>
        <v>0.22702848667779699</v>
      </c>
      <c r="E53" s="21">
        <f t="shared" si="11"/>
        <v>0.22615600148673976</v>
      </c>
      <c r="F53" s="21">
        <f t="shared" si="11"/>
        <v>0.22670757504715996</v>
      </c>
      <c r="G53" s="21">
        <f t="shared" si="11"/>
        <v>0.22733541648655206</v>
      </c>
      <c r="H53" s="21">
        <f t="shared" si="11"/>
        <v>0.22615094210110859</v>
      </c>
      <c r="I53" s="21">
        <f t="shared" si="11"/>
        <v>0.22405177513583074</v>
      </c>
      <c r="J53" s="21">
        <f t="shared" si="11"/>
        <v>0.22186310172121151</v>
      </c>
      <c r="K53" s="21">
        <f t="shared" si="11"/>
        <v>0.22067127497789826</v>
      </c>
      <c r="L53" s="21">
        <f t="shared" si="11"/>
        <v>0.21933077352571792</v>
      </c>
      <c r="M53" s="21">
        <f t="shared" si="11"/>
        <v>0.21843227597366227</v>
      </c>
      <c r="N53" s="21">
        <f t="shared" si="11"/>
        <v>0.21798828939299536</v>
      </c>
      <c r="O53" s="21">
        <f t="shared" si="11"/>
        <v>0.2185638470954249</v>
      </c>
      <c r="P53" s="21">
        <f t="shared" si="11"/>
        <v>0.22036934996441082</v>
      </c>
      <c r="Q53" s="21">
        <f t="shared" si="11"/>
        <v>0.21920321612003271</v>
      </c>
      <c r="R53" s="21">
        <f t="shared" si="11"/>
        <v>0.22187681613817287</v>
      </c>
      <c r="S53" s="21">
        <f t="shared" si="11"/>
        <v>0.22439793989265183</v>
      </c>
      <c r="T53" s="21">
        <f t="shared" si="11"/>
        <v>0.22728314195997934</v>
      </c>
      <c r="U53" s="21">
        <f t="shared" si="11"/>
        <v>0.23038172643532512</v>
      </c>
      <c r="V53" s="21">
        <f t="shared" si="11"/>
        <v>0.23388801624741515</v>
      </c>
      <c r="W53" s="21">
        <f t="shared" si="11"/>
        <v>0.23739993447018215</v>
      </c>
      <c r="X53" s="21">
        <f t="shared" si="11"/>
        <v>0.24096475998922665</v>
      </c>
      <c r="Y53" s="21">
        <f t="shared" si="11"/>
        <v>0.24393728194256586</v>
      </c>
      <c r="Z53" s="21">
        <f t="shared" si="11"/>
        <v>0.24634748476919077</v>
      </c>
      <c r="AA53" s="21">
        <f t="shared" si="11"/>
        <v>0.24849837243576564</v>
      </c>
      <c r="AB53" s="21">
        <f t="shared" si="11"/>
        <v>0.25004963192900609</v>
      </c>
      <c r="AC53" s="21">
        <f t="shared" si="11"/>
        <v>0.25162922737305038</v>
      </c>
      <c r="AD53" s="21">
        <f t="shared" si="11"/>
        <v>0.25281467565649307</v>
      </c>
      <c r="AE53" s="21">
        <f t="shared" si="11"/>
        <v>0.25374375039592312</v>
      </c>
      <c r="AF53" s="21">
        <f t="shared" si="11"/>
        <v>0.25477623105769742</v>
      </c>
      <c r="AG53" s="21">
        <f t="shared" si="11"/>
        <v>0.25558078393568473</v>
      </c>
      <c r="AH53" s="21">
        <f t="shared" si="11"/>
        <v>0.25615104115462828</v>
      </c>
      <c r="AI53" s="21">
        <f t="shared" si="11"/>
        <v>0.25683545879514574</v>
      </c>
      <c r="AJ53" s="21">
        <f t="shared" si="11"/>
        <v>0.25715454812220218</v>
      </c>
      <c r="AK53" s="21">
        <f t="shared" si="11"/>
        <v>0.25682690456052715</v>
      </c>
      <c r="AL53" s="21">
        <f t="shared" si="11"/>
        <v>0.25619394150750796</v>
      </c>
      <c r="AM53" s="21">
        <f t="shared" si="11"/>
        <v>0.2554604992507376</v>
      </c>
      <c r="AN53" s="21">
        <f t="shared" si="11"/>
        <v>0.25427617222229831</v>
      </c>
      <c r="AO53" s="21">
        <f t="shared" si="11"/>
        <v>0.25298797601053774</v>
      </c>
      <c r="AP53" s="21">
        <f t="shared" si="11"/>
        <v>0.25219304719941915</v>
      </c>
      <c r="AQ53" s="21">
        <f t="shared" si="11"/>
        <v>0.25120561769160693</v>
      </c>
      <c r="AR53" s="21">
        <f t="shared" si="11"/>
        <v>0.25052321076683393</v>
      </c>
      <c r="AS53" s="21">
        <f t="shared" si="11"/>
        <v>0.250632838912069</v>
      </c>
      <c r="AT53" s="21">
        <f t="shared" si="11"/>
        <v>0.25052602355377224</v>
      </c>
      <c r="AU53" s="21">
        <f t="shared" si="11"/>
        <v>0.25149566255153094</v>
      </c>
      <c r="AV53" s="21">
        <f t="shared" si="11"/>
        <v>0.25261335666613366</v>
      </c>
      <c r="AW53" s="21">
        <f t="shared" si="11"/>
        <v>0.25352794288777369</v>
      </c>
      <c r="AX53" s="21">
        <f t="shared" si="11"/>
        <v>0.25438303713042382</v>
      </c>
      <c r="AY53" s="21">
        <f t="shared" si="11"/>
        <v>0.25591112669877791</v>
      </c>
      <c r="AZ53" s="21">
        <f t="shared" si="11"/>
        <v>0.2566677072628184</v>
      </c>
      <c r="BA53" s="21">
        <f t="shared" si="11"/>
        <v>0.25737557620686968</v>
      </c>
      <c r="BB53" s="21">
        <f t="shared" si="11"/>
        <v>0.2580128465210077</v>
      </c>
      <c r="BC53" s="21">
        <f t="shared" si="11"/>
        <v>0.25877094140214268</v>
      </c>
      <c r="BD53" s="21" t="s">
        <v>262</v>
      </c>
      <c r="BE53" s="21" t="s">
        <v>262</v>
      </c>
      <c r="BF53" s="21" t="s">
        <v>262</v>
      </c>
    </row>
    <row r="54" spans="1:58" ht="15" customHeight="1">
      <c r="A54" s="16"/>
      <c r="B54" s="16"/>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t="s">
        <v>262</v>
      </c>
      <c r="BE54" s="19" t="s">
        <v>262</v>
      </c>
      <c r="BF54" s="19" t="s">
        <v>262</v>
      </c>
    </row>
    <row r="55" spans="1:58" ht="15" customHeight="1">
      <c r="A55" s="16"/>
      <c r="B55" s="16"/>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t="s">
        <v>262</v>
      </c>
      <c r="BE55" s="19" t="s">
        <v>262</v>
      </c>
      <c r="BF55" s="19" t="s">
        <v>262</v>
      </c>
    </row>
    <row r="56" spans="1:58" ht="15" customHeight="1">
      <c r="A56" s="16"/>
      <c r="B56" s="16"/>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t="s">
        <v>262</v>
      </c>
      <c r="BE56" s="19" t="s">
        <v>262</v>
      </c>
      <c r="BF56" s="19" t="s">
        <v>262</v>
      </c>
    </row>
    <row r="57" spans="1:58">
      <c r="A57" s="1"/>
      <c r="B57" s="1"/>
      <c r="C57" s="4"/>
      <c r="D57" s="4"/>
      <c r="E57" s="4"/>
      <c r="F57" s="4"/>
      <c r="G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t="s">
        <v>262</v>
      </c>
      <c r="BE57" s="4" t="s">
        <v>262</v>
      </c>
      <c r="BF57" s="4" t="s">
        <v>262</v>
      </c>
    </row>
    <row r="58" spans="1:58">
      <c r="A58" s="16" t="s">
        <v>277</v>
      </c>
      <c r="B58" s="16" t="s">
        <v>35</v>
      </c>
      <c r="C58" s="19">
        <v>26745.897188013329</v>
      </c>
      <c r="D58" s="19">
        <v>27778.324986380492</v>
      </c>
      <c r="E58" s="19">
        <v>28462.982492394443</v>
      </c>
      <c r="F58" s="19">
        <v>28622.684380100261</v>
      </c>
      <c r="G58" s="19">
        <v>28815.337576706432</v>
      </c>
      <c r="H58" s="19">
        <v>29819.405325337793</v>
      </c>
      <c r="I58" s="19">
        <v>30700.134433592328</v>
      </c>
      <c r="J58" s="19">
        <v>31161.349588229041</v>
      </c>
      <c r="K58" s="19">
        <v>31340.098030533376</v>
      </c>
      <c r="L58" s="19">
        <v>31201.855333753272</v>
      </c>
      <c r="M58" s="19">
        <v>30975.358471246851</v>
      </c>
      <c r="N58" s="19">
        <v>30481.353335639949</v>
      </c>
      <c r="O58" s="19">
        <v>29940.020333381133</v>
      </c>
      <c r="P58" s="19">
        <v>29454.326063256067</v>
      </c>
      <c r="Q58" s="19">
        <v>28919.334045333821</v>
      </c>
      <c r="R58" s="19">
        <v>28427.224635857732</v>
      </c>
      <c r="S58" s="19">
        <v>27997.175119535012</v>
      </c>
      <c r="T58" s="19">
        <v>27529.683631905362</v>
      </c>
      <c r="U58" s="19">
        <v>27362.731137707633</v>
      </c>
      <c r="V58" s="19">
        <v>27087.141239587108</v>
      </c>
      <c r="W58" s="19">
        <v>26899.295988175141</v>
      </c>
      <c r="X58" s="19">
        <v>26802.264610270795</v>
      </c>
      <c r="Y58" s="19">
        <v>26944.148123760842</v>
      </c>
      <c r="Z58" s="19">
        <v>27411.500752249387</v>
      </c>
      <c r="AA58" s="19">
        <v>27275.851455089454</v>
      </c>
      <c r="AB58" s="19">
        <v>27940.053684491744</v>
      </c>
      <c r="AC58" s="19">
        <v>28535.350620324512</v>
      </c>
      <c r="AD58" s="19">
        <v>29171.345069270203</v>
      </c>
      <c r="AE58" s="19">
        <v>29848.149587193286</v>
      </c>
      <c r="AF58" s="19">
        <v>30647.272998430504</v>
      </c>
      <c r="AG58" s="19">
        <v>31423.788661442257</v>
      </c>
      <c r="AH58" s="19">
        <v>32203.405251359389</v>
      </c>
      <c r="AI58" s="19">
        <v>32939.220639293904</v>
      </c>
      <c r="AJ58" s="19">
        <v>33454.390454743545</v>
      </c>
      <c r="AK58" s="19">
        <v>33915.345576099397</v>
      </c>
      <c r="AL58" s="19">
        <v>34138.339142925426</v>
      </c>
      <c r="AM58" s="19">
        <v>34438.788596660204</v>
      </c>
      <c r="AN58" s="19">
        <v>34567.360906791735</v>
      </c>
      <c r="AO58" s="19">
        <v>34605.131410839356</v>
      </c>
      <c r="AP58" s="19">
        <v>34632.844690432074</v>
      </c>
      <c r="AQ58" s="19">
        <v>34584.599836912712</v>
      </c>
      <c r="AR58" s="19">
        <v>34465.330811006679</v>
      </c>
      <c r="AS58" s="19">
        <v>34409.888999997202</v>
      </c>
      <c r="AT58" s="19">
        <v>34256.880729897362</v>
      </c>
      <c r="AU58" s="19">
        <v>33982.104830656965</v>
      </c>
      <c r="AV58" s="19">
        <v>33699.819346460295</v>
      </c>
      <c r="AW58" s="19">
        <v>33397.177690488163</v>
      </c>
      <c r="AX58" s="19">
        <v>32993.9116151544</v>
      </c>
      <c r="AY58" s="19">
        <v>32662.940966031947</v>
      </c>
      <c r="AZ58" s="19">
        <v>32362.166791056668</v>
      </c>
      <c r="BA58" s="19">
        <v>32079.28558849822</v>
      </c>
      <c r="BB58" s="19">
        <v>31942.894530823694</v>
      </c>
      <c r="BC58" s="19">
        <v>31920.523300732297</v>
      </c>
      <c r="BD58" s="19" t="s">
        <v>262</v>
      </c>
      <c r="BE58" s="19" t="s">
        <v>262</v>
      </c>
      <c r="BF58" s="19" t="s">
        <v>262</v>
      </c>
    </row>
    <row r="59" spans="1:58">
      <c r="A59" s="16" t="s">
        <v>12</v>
      </c>
      <c r="B59" s="16" t="s">
        <v>36</v>
      </c>
      <c r="C59" s="19">
        <v>20673.022838553243</v>
      </c>
      <c r="D59" s="19">
        <v>21274.745498336284</v>
      </c>
      <c r="E59" s="19">
        <v>21782.188218728723</v>
      </c>
      <c r="F59" s="19">
        <v>21991.729300165054</v>
      </c>
      <c r="G59" s="19">
        <v>22197.96393669691</v>
      </c>
      <c r="H59" s="19">
        <v>23028.406155331122</v>
      </c>
      <c r="I59" s="19">
        <v>23781.483001388719</v>
      </c>
      <c r="J59" s="19">
        <v>24224.030170264952</v>
      </c>
      <c r="K59" s="19">
        <v>24250.581672849454</v>
      </c>
      <c r="L59" s="19">
        <v>24183.336095642528</v>
      </c>
      <c r="M59" s="19">
        <v>24013.537406839077</v>
      </c>
      <c r="N59" s="19">
        <v>23755.293545322835</v>
      </c>
      <c r="O59" s="19">
        <v>23500.471985311116</v>
      </c>
      <c r="P59" s="19">
        <v>23344.121323660136</v>
      </c>
      <c r="Q59" s="19">
        <v>23113.963207247365</v>
      </c>
      <c r="R59" s="19">
        <v>23077.674376132265</v>
      </c>
      <c r="S59" s="19">
        <v>22966.348852938427</v>
      </c>
      <c r="T59" s="19">
        <v>23017.728923717885</v>
      </c>
      <c r="U59" s="19">
        <v>23166.448146684379</v>
      </c>
      <c r="V59" s="19">
        <v>23331.413961080976</v>
      </c>
      <c r="W59" s="19">
        <v>23534.496071003432</v>
      </c>
      <c r="X59" s="19">
        <v>23921.352735322958</v>
      </c>
      <c r="Y59" s="19">
        <v>24412.720456254468</v>
      </c>
      <c r="Z59" s="19">
        <v>25091.572895380315</v>
      </c>
      <c r="AA59" s="19">
        <v>25260.129770194573</v>
      </c>
      <c r="AB59" s="19">
        <v>26035.099816304391</v>
      </c>
      <c r="AC59" s="19">
        <v>26731.776494854683</v>
      </c>
      <c r="AD59" s="19">
        <v>27507.815798608706</v>
      </c>
      <c r="AE59" s="19">
        <v>28231.822230395574</v>
      </c>
      <c r="AF59" s="19">
        <v>28908.986466329461</v>
      </c>
      <c r="AG59" s="19">
        <v>29627.669953875888</v>
      </c>
      <c r="AH59" s="19">
        <v>30378.447920142637</v>
      </c>
      <c r="AI59" s="19">
        <v>31014.705801452856</v>
      </c>
      <c r="AJ59" s="19">
        <v>31428.41032241048</v>
      </c>
      <c r="AK59" s="19">
        <v>31711.12768087575</v>
      </c>
      <c r="AL59" s="19">
        <v>31939.991099921732</v>
      </c>
      <c r="AM59" s="19">
        <v>32109.024102981282</v>
      </c>
      <c r="AN59" s="19">
        <v>32123.017004010217</v>
      </c>
      <c r="AO59" s="19">
        <v>32088.933937364814</v>
      </c>
      <c r="AP59" s="19">
        <v>31971.120637596989</v>
      </c>
      <c r="AQ59" s="19">
        <v>31777.450130444857</v>
      </c>
      <c r="AR59" s="19">
        <v>31568.225147603036</v>
      </c>
      <c r="AS59" s="19">
        <v>31258.194882433017</v>
      </c>
      <c r="AT59" s="19">
        <v>30968.72580477854</v>
      </c>
      <c r="AU59" s="19">
        <v>30436.154901065729</v>
      </c>
      <c r="AV59" s="19">
        <v>29883.090366302127</v>
      </c>
      <c r="AW59" s="19">
        <v>29345.543353314562</v>
      </c>
      <c r="AX59" s="19">
        <v>28743.338099893346</v>
      </c>
      <c r="AY59" s="19">
        <v>28132.265426606675</v>
      </c>
      <c r="AZ59" s="19">
        <v>27679.791576862393</v>
      </c>
      <c r="BA59" s="19">
        <v>27205.942699344203</v>
      </c>
      <c r="BB59" s="19">
        <v>26772.417713981533</v>
      </c>
      <c r="BC59" s="19">
        <v>26513.974821170246</v>
      </c>
      <c r="BD59" s="19" t="s">
        <v>262</v>
      </c>
      <c r="BE59" s="19" t="s">
        <v>262</v>
      </c>
      <c r="BF59" s="19" t="s">
        <v>262</v>
      </c>
    </row>
    <row r="60" spans="1:58">
      <c r="A60" s="16"/>
      <c r="B60" s="16" t="s">
        <v>37</v>
      </c>
      <c r="C60" s="19">
        <v>33459.079973433414</v>
      </c>
      <c r="D60" s="19">
        <v>34554.929515283227</v>
      </c>
      <c r="E60" s="19">
        <v>35360.829288876841</v>
      </c>
      <c r="F60" s="19">
        <v>35553.586319734677</v>
      </c>
      <c r="G60" s="19">
        <v>35736.698486596644</v>
      </c>
      <c r="H60" s="19">
        <v>36880.188519331081</v>
      </c>
      <c r="I60" s="19">
        <v>38119.382565018946</v>
      </c>
      <c r="J60" s="19">
        <v>38733.783483457271</v>
      </c>
      <c r="K60" s="19">
        <v>39032.402590211983</v>
      </c>
      <c r="L60" s="19">
        <v>38881.175017486574</v>
      </c>
      <c r="M60" s="19">
        <v>38615.421733709642</v>
      </c>
      <c r="N60" s="19">
        <v>38158.868622347807</v>
      </c>
      <c r="O60" s="19">
        <v>37514.629016168466</v>
      </c>
      <c r="P60" s="19">
        <v>36936.932790294159</v>
      </c>
      <c r="Q60" s="19">
        <v>36234.422346075749</v>
      </c>
      <c r="R60" s="19">
        <v>35494.873372746231</v>
      </c>
      <c r="S60" s="19">
        <v>34980.748989779742</v>
      </c>
      <c r="T60" s="19">
        <v>34393.489881057991</v>
      </c>
      <c r="U60" s="19">
        <v>34034.5808193583</v>
      </c>
      <c r="V60" s="19">
        <v>33652.187368378727</v>
      </c>
      <c r="W60" s="19">
        <v>33439.962063771251</v>
      </c>
      <c r="X60" s="19">
        <v>33291.787157107079</v>
      </c>
      <c r="Y60" s="19">
        <v>33454.203742509308</v>
      </c>
      <c r="Z60" s="19">
        <v>33963.759792233206</v>
      </c>
      <c r="AA60" s="19">
        <v>33773.623464220254</v>
      </c>
      <c r="AB60" s="19">
        <v>34477.385402833788</v>
      </c>
      <c r="AC60" s="19">
        <v>35204.674755270193</v>
      </c>
      <c r="AD60" s="19">
        <v>36038.613404011237</v>
      </c>
      <c r="AE60" s="19">
        <v>36916.95390340071</v>
      </c>
      <c r="AF60" s="19">
        <v>37987.793770781696</v>
      </c>
      <c r="AG60" s="19">
        <v>39035.097936711682</v>
      </c>
      <c r="AH60" s="19">
        <v>40016.322516489789</v>
      </c>
      <c r="AI60" s="19">
        <v>40698.270788491471</v>
      </c>
      <c r="AJ60" s="19">
        <v>41147.513244640337</v>
      </c>
      <c r="AK60" s="19">
        <v>41529.772053635977</v>
      </c>
      <c r="AL60" s="19">
        <v>41708.874790252259</v>
      </c>
      <c r="AM60" s="19">
        <v>41796.93768356365</v>
      </c>
      <c r="AN60" s="19">
        <v>41838.292886144853</v>
      </c>
      <c r="AO60" s="19">
        <v>41667.755343666715</v>
      </c>
      <c r="AP60" s="19">
        <v>41535.402597779052</v>
      </c>
      <c r="AQ60" s="19">
        <v>41373.609496686811</v>
      </c>
      <c r="AR60" s="19">
        <v>41117.115359313975</v>
      </c>
      <c r="AS60" s="19">
        <v>40944.044547873797</v>
      </c>
      <c r="AT60" s="19">
        <v>40621.66222679591</v>
      </c>
      <c r="AU60" s="19">
        <v>40317.834215603667</v>
      </c>
      <c r="AV60" s="19">
        <v>39880.980831334564</v>
      </c>
      <c r="AW60" s="19">
        <v>39476.185551719427</v>
      </c>
      <c r="AX60" s="19">
        <v>39036.37759607051</v>
      </c>
      <c r="AY60" s="19">
        <v>38577.460898821242</v>
      </c>
      <c r="AZ60" s="19">
        <v>38326.049933184033</v>
      </c>
      <c r="BA60" s="19">
        <v>38095.771306104733</v>
      </c>
      <c r="BB60" s="19">
        <v>37966.283646042626</v>
      </c>
      <c r="BC60" s="19">
        <v>38154.759832719923</v>
      </c>
      <c r="BD60" s="19" t="s">
        <v>262</v>
      </c>
      <c r="BE60" s="19" t="s">
        <v>262</v>
      </c>
      <c r="BF60" s="19" t="s">
        <v>262</v>
      </c>
    </row>
    <row r="61" spans="1:58">
      <c r="A61" s="16"/>
      <c r="B61" s="16" t="s">
        <v>38</v>
      </c>
      <c r="C61" s="19">
        <v>80877.999999999985</v>
      </c>
      <c r="D61" s="19">
        <v>83608</v>
      </c>
      <c r="E61" s="19">
        <v>85606.000000000015</v>
      </c>
      <c r="F61" s="19">
        <v>86168</v>
      </c>
      <c r="G61" s="19">
        <v>86749.999999999985</v>
      </c>
      <c r="H61" s="19">
        <v>89728</v>
      </c>
      <c r="I61" s="19">
        <v>92601</v>
      </c>
      <c r="J61" s="19">
        <v>94119.163241951261</v>
      </c>
      <c r="K61" s="19">
        <v>94623.082293594809</v>
      </c>
      <c r="L61" s="19">
        <v>94266.36644688237</v>
      </c>
      <c r="M61" s="19">
        <v>93604.317611795574</v>
      </c>
      <c r="N61" s="19">
        <v>92395.515503310598</v>
      </c>
      <c r="O61" s="19">
        <v>90955.121334860713</v>
      </c>
      <c r="P61" s="19">
        <v>89735.380177210362</v>
      </c>
      <c r="Q61" s="19">
        <v>88267.719598656928</v>
      </c>
      <c r="R61" s="19">
        <v>86999.772384736221</v>
      </c>
      <c r="S61" s="19">
        <v>85944.272962253192</v>
      </c>
      <c r="T61" s="19">
        <v>84940.902436681237</v>
      </c>
      <c r="U61" s="19">
        <v>84563.760103750305</v>
      </c>
      <c r="V61" s="19">
        <v>84070.742569046808</v>
      </c>
      <c r="W61" s="19">
        <v>83873.754122949831</v>
      </c>
      <c r="X61" s="19">
        <v>84015.40450270084</v>
      </c>
      <c r="Y61" s="19">
        <v>84811.072322524618</v>
      </c>
      <c r="Z61" s="19">
        <v>86466.833439862909</v>
      </c>
      <c r="AA61" s="19">
        <v>86309.604689504282</v>
      </c>
      <c r="AB61" s="19">
        <v>88452.538903629931</v>
      </c>
      <c r="AC61" s="19">
        <v>90471.801870449388</v>
      </c>
      <c r="AD61" s="19">
        <v>92717.774271890143</v>
      </c>
      <c r="AE61" s="19">
        <v>94996.925720989559</v>
      </c>
      <c r="AF61" s="19">
        <v>97544.053235541651</v>
      </c>
      <c r="AG61" s="19">
        <v>100086.55655202983</v>
      </c>
      <c r="AH61" s="19">
        <v>102598.17568799181</v>
      </c>
      <c r="AI61" s="19">
        <v>104652.19722923823</v>
      </c>
      <c r="AJ61" s="19">
        <v>106030.31402179436</v>
      </c>
      <c r="AK61" s="19">
        <v>107156.24531061114</v>
      </c>
      <c r="AL61" s="19">
        <v>107787.20503309942</v>
      </c>
      <c r="AM61" s="19">
        <v>108344.75038320513</v>
      </c>
      <c r="AN61" s="19">
        <v>108528.6707969468</v>
      </c>
      <c r="AO61" s="19">
        <v>108361.82069187087</v>
      </c>
      <c r="AP61" s="19">
        <v>108139.36792580812</v>
      </c>
      <c r="AQ61" s="19">
        <v>107735.65946404438</v>
      </c>
      <c r="AR61" s="19">
        <v>107150.67131792368</v>
      </c>
      <c r="AS61" s="19">
        <v>106612.12843030402</v>
      </c>
      <c r="AT61" s="19">
        <v>105847.26876147182</v>
      </c>
      <c r="AU61" s="19">
        <v>104736.09394732637</v>
      </c>
      <c r="AV61" s="19">
        <v>103463.89054409698</v>
      </c>
      <c r="AW61" s="19">
        <v>102218.90659552216</v>
      </c>
      <c r="AX61" s="19">
        <v>100773.62731111825</v>
      </c>
      <c r="AY61" s="19">
        <v>99372.66729145986</v>
      </c>
      <c r="AZ61" s="19">
        <v>98368.008301103095</v>
      </c>
      <c r="BA61" s="19">
        <v>97380.999593947156</v>
      </c>
      <c r="BB61" s="19">
        <v>96681.59589084785</v>
      </c>
      <c r="BC61" s="19">
        <v>96589.257954622473</v>
      </c>
      <c r="BD61" s="19" t="s">
        <v>262</v>
      </c>
      <c r="BE61" s="19" t="s">
        <v>262</v>
      </c>
      <c r="BF61" s="19" t="s">
        <v>262</v>
      </c>
    </row>
    <row r="62" spans="1:58" ht="15" customHeight="1">
      <c r="A62" s="16"/>
      <c r="B62" s="16"/>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t="s">
        <v>262</v>
      </c>
      <c r="BE62" s="19" t="s">
        <v>262</v>
      </c>
      <c r="BF62" s="19" t="s">
        <v>262</v>
      </c>
    </row>
    <row r="63" spans="1:58" ht="15" customHeight="1">
      <c r="A63" s="16"/>
      <c r="B63" s="16"/>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t="s">
        <v>262</v>
      </c>
      <c r="BE63" s="19" t="s">
        <v>262</v>
      </c>
      <c r="BF63" s="19" t="s">
        <v>262</v>
      </c>
    </row>
    <row r="64" spans="1:58" ht="15" customHeight="1">
      <c r="A64" s="16"/>
      <c r="B64" s="16"/>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t="s">
        <v>262</v>
      </c>
      <c r="BE64" s="19" t="s">
        <v>262</v>
      </c>
      <c r="BF64" s="19" t="s">
        <v>262</v>
      </c>
    </row>
    <row r="65" spans="1:58" s="5" customFormat="1">
      <c r="A65" s="22"/>
      <c r="B65" s="22"/>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5"/>
      <c r="AX65" s="35"/>
      <c r="AY65" s="35"/>
      <c r="AZ65" s="35"/>
      <c r="BA65" s="35"/>
      <c r="BB65" s="35"/>
      <c r="BC65" s="35"/>
      <c r="BD65" s="35" t="s">
        <v>262</v>
      </c>
      <c r="BE65" s="35" t="s">
        <v>262</v>
      </c>
      <c r="BF65" s="35" t="s">
        <v>262</v>
      </c>
    </row>
    <row r="66" spans="1:58" hidden="1">
      <c r="A66" s="16" t="s">
        <v>278</v>
      </c>
      <c r="B66" s="16" t="s">
        <v>35</v>
      </c>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t="s">
        <v>262</v>
      </c>
      <c r="BE66" s="19" t="s">
        <v>262</v>
      </c>
      <c r="BF66" s="19" t="s">
        <v>262</v>
      </c>
    </row>
    <row r="67" spans="1:58" hidden="1">
      <c r="A67" s="16" t="s">
        <v>12</v>
      </c>
      <c r="B67" s="16" t="s">
        <v>36</v>
      </c>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t="s">
        <v>262</v>
      </c>
      <c r="BE67" s="19" t="s">
        <v>262</v>
      </c>
      <c r="BF67" s="19" t="s">
        <v>262</v>
      </c>
    </row>
    <row r="68" spans="1:58" hidden="1">
      <c r="A68" s="16"/>
      <c r="B68" s="16" t="s">
        <v>37</v>
      </c>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t="s">
        <v>262</v>
      </c>
      <c r="BE68" s="19" t="s">
        <v>262</v>
      </c>
      <c r="BF68" s="19" t="s">
        <v>262</v>
      </c>
    </row>
    <row r="69" spans="1:58" hidden="1">
      <c r="A69" s="16"/>
      <c r="B69" s="16" t="s">
        <v>38</v>
      </c>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t="s">
        <v>262</v>
      </c>
      <c r="BE69" s="19" t="s">
        <v>262</v>
      </c>
      <c r="BF69" s="19" t="s">
        <v>262</v>
      </c>
    </row>
    <row r="70" spans="1:58" ht="15" hidden="1" customHeight="1">
      <c r="A70" s="16"/>
      <c r="B70" s="16"/>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t="s">
        <v>262</v>
      </c>
      <c r="BE70" s="19" t="s">
        <v>262</v>
      </c>
      <c r="BF70" s="19" t="s">
        <v>262</v>
      </c>
    </row>
    <row r="71" spans="1:58" ht="15" hidden="1" customHeight="1">
      <c r="A71" s="16"/>
      <c r="B71" s="16"/>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t="s">
        <v>262</v>
      </c>
      <c r="BE71" s="19" t="s">
        <v>262</v>
      </c>
      <c r="BF71" s="19" t="s">
        <v>262</v>
      </c>
    </row>
    <row r="72" spans="1:58" ht="15" hidden="1" customHeight="1">
      <c r="A72" s="16"/>
      <c r="B72" s="16"/>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t="s">
        <v>262</v>
      </c>
      <c r="BE72" s="19" t="s">
        <v>262</v>
      </c>
      <c r="BF72" s="19" t="s">
        <v>262</v>
      </c>
    </row>
    <row r="73" spans="1:58" hidden="1">
      <c r="A73" s="1"/>
      <c r="B73" s="1"/>
      <c r="C73" s="22"/>
      <c r="D73" s="22"/>
      <c r="E73" s="22"/>
      <c r="F73" s="22"/>
      <c r="G73" s="22"/>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t="s">
        <v>262</v>
      </c>
      <c r="BE73" s="4" t="s">
        <v>262</v>
      </c>
      <c r="BF73" s="4" t="s">
        <v>262</v>
      </c>
    </row>
    <row r="74" spans="1:58" hidden="1">
      <c r="A74" s="16" t="s">
        <v>279</v>
      </c>
      <c r="B74" s="16" t="s">
        <v>35</v>
      </c>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t="s">
        <v>262</v>
      </c>
      <c r="BE74" s="23" t="s">
        <v>262</v>
      </c>
      <c r="BF74" s="23" t="s">
        <v>262</v>
      </c>
    </row>
    <row r="75" spans="1:58" hidden="1">
      <c r="A75" s="16" t="s">
        <v>13</v>
      </c>
      <c r="B75" s="16" t="s">
        <v>36</v>
      </c>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t="s">
        <v>262</v>
      </c>
      <c r="BE75" s="23" t="s">
        <v>262</v>
      </c>
      <c r="BF75" s="23" t="s">
        <v>262</v>
      </c>
    </row>
    <row r="76" spans="1:58" hidden="1">
      <c r="A76" s="16"/>
      <c r="B76" s="16" t="s">
        <v>37</v>
      </c>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t="s">
        <v>262</v>
      </c>
      <c r="BE76" s="23" t="s">
        <v>262</v>
      </c>
      <c r="BF76" s="23" t="s">
        <v>262</v>
      </c>
    </row>
    <row r="77" spans="1:58" hidden="1">
      <c r="A77" s="16"/>
      <c r="B77" s="16" t="s">
        <v>38</v>
      </c>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t="s">
        <v>262</v>
      </c>
      <c r="BE77" s="23" t="s">
        <v>262</v>
      </c>
      <c r="BF77" s="23" t="s">
        <v>262</v>
      </c>
    </row>
    <row r="78" spans="1:58" ht="15" hidden="1" customHeight="1">
      <c r="A78" s="16"/>
      <c r="B78" s="16"/>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t="s">
        <v>262</v>
      </c>
      <c r="BE78" s="19" t="s">
        <v>262</v>
      </c>
      <c r="BF78" s="19" t="s">
        <v>262</v>
      </c>
    </row>
    <row r="79" spans="1:58" ht="15" hidden="1" customHeight="1">
      <c r="A79" s="16"/>
      <c r="B79" s="16"/>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t="s">
        <v>262</v>
      </c>
      <c r="BE79" s="19" t="s">
        <v>262</v>
      </c>
      <c r="BF79" s="19" t="s">
        <v>262</v>
      </c>
    </row>
    <row r="80" spans="1:58" ht="15" hidden="1" customHeight="1">
      <c r="A80" s="16"/>
      <c r="B80" s="16"/>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t="s">
        <v>262</v>
      </c>
      <c r="BE80" s="19" t="s">
        <v>262</v>
      </c>
      <c r="BF80" s="19" t="s">
        <v>262</v>
      </c>
    </row>
    <row r="81" spans="1:58" hidden="1">
      <c r="A81" s="16" t="s">
        <v>280</v>
      </c>
      <c r="B81" s="16" t="s">
        <v>35</v>
      </c>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t="s">
        <v>262</v>
      </c>
      <c r="BE81" s="23" t="s">
        <v>262</v>
      </c>
      <c r="BF81" s="23" t="s">
        <v>262</v>
      </c>
    </row>
    <row r="82" spans="1:58" hidden="1">
      <c r="A82" s="16" t="s">
        <v>14</v>
      </c>
      <c r="B82" s="16" t="s">
        <v>36</v>
      </c>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t="s">
        <v>262</v>
      </c>
      <c r="BE82" s="23" t="s">
        <v>262</v>
      </c>
      <c r="BF82" s="23" t="s">
        <v>262</v>
      </c>
    </row>
    <row r="83" spans="1:58" hidden="1">
      <c r="A83" s="16"/>
      <c r="B83" s="16" t="s">
        <v>37</v>
      </c>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t="s">
        <v>262</v>
      </c>
      <c r="BE83" s="23" t="s">
        <v>262</v>
      </c>
      <c r="BF83" s="23" t="s">
        <v>262</v>
      </c>
    </row>
    <row r="84" spans="1:58" hidden="1">
      <c r="A84" s="16"/>
      <c r="B84" s="16" t="s">
        <v>38</v>
      </c>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t="s">
        <v>262</v>
      </c>
      <c r="BE84" s="23" t="s">
        <v>262</v>
      </c>
      <c r="BF84" s="23" t="s">
        <v>262</v>
      </c>
    </row>
    <row r="85" spans="1:58" ht="15" hidden="1" customHeight="1">
      <c r="A85" s="16"/>
      <c r="B85" s="16"/>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t="s">
        <v>262</v>
      </c>
      <c r="BE85" s="19" t="s">
        <v>262</v>
      </c>
      <c r="BF85" s="19" t="s">
        <v>262</v>
      </c>
    </row>
    <row r="86" spans="1:58" ht="15" hidden="1" customHeight="1">
      <c r="A86" s="16"/>
      <c r="B86" s="16"/>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t="s">
        <v>262</v>
      </c>
      <c r="BE86" s="19" t="s">
        <v>262</v>
      </c>
      <c r="BF86" s="19" t="s">
        <v>262</v>
      </c>
    </row>
    <row r="87" spans="1:58" ht="15" hidden="1" customHeight="1">
      <c r="A87" s="16"/>
      <c r="B87" s="16"/>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t="s">
        <v>262</v>
      </c>
      <c r="BE87" s="19" t="s">
        <v>262</v>
      </c>
      <c r="BF87" s="19" t="s">
        <v>262</v>
      </c>
    </row>
    <row r="88" spans="1:58" hidden="1">
      <c r="A88" s="16" t="s">
        <v>281</v>
      </c>
      <c r="B88" s="16" t="s">
        <v>35</v>
      </c>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t="s">
        <v>262</v>
      </c>
      <c r="BE88" s="23" t="s">
        <v>262</v>
      </c>
      <c r="BF88" s="23" t="s">
        <v>262</v>
      </c>
    </row>
    <row r="89" spans="1:58" hidden="1">
      <c r="A89" s="16" t="s">
        <v>15</v>
      </c>
      <c r="B89" s="16" t="s">
        <v>36</v>
      </c>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t="s">
        <v>262</v>
      </c>
      <c r="BE89" s="23" t="s">
        <v>262</v>
      </c>
      <c r="BF89" s="23" t="s">
        <v>262</v>
      </c>
    </row>
    <row r="90" spans="1:58" hidden="1">
      <c r="A90" s="16"/>
      <c r="B90" s="16" t="s">
        <v>37</v>
      </c>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t="s">
        <v>262</v>
      </c>
      <c r="BE90" s="23" t="s">
        <v>262</v>
      </c>
      <c r="BF90" s="23" t="s">
        <v>262</v>
      </c>
    </row>
    <row r="91" spans="1:58" hidden="1">
      <c r="A91" s="16"/>
      <c r="B91" s="16" t="s">
        <v>38</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t="s">
        <v>262</v>
      </c>
      <c r="BE91" s="23" t="s">
        <v>262</v>
      </c>
      <c r="BF91" s="23" t="s">
        <v>262</v>
      </c>
    </row>
    <row r="92" spans="1:58" ht="15" hidden="1" customHeight="1">
      <c r="A92" s="16"/>
      <c r="B92" s="16"/>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t="s">
        <v>262</v>
      </c>
      <c r="BE92" s="19" t="s">
        <v>262</v>
      </c>
      <c r="BF92" s="19" t="s">
        <v>262</v>
      </c>
    </row>
    <row r="93" spans="1:58" ht="15" hidden="1" customHeight="1">
      <c r="A93" s="16"/>
      <c r="B93" s="16"/>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t="s">
        <v>262</v>
      </c>
      <c r="BE93" s="19" t="s">
        <v>262</v>
      </c>
      <c r="BF93" s="19" t="s">
        <v>262</v>
      </c>
    </row>
    <row r="94" spans="1:58" ht="15" hidden="1" customHeight="1">
      <c r="A94" s="16"/>
      <c r="B94" s="16"/>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t="s">
        <v>262</v>
      </c>
      <c r="BE94" s="19" t="s">
        <v>262</v>
      </c>
      <c r="BF94" s="19" t="s">
        <v>262</v>
      </c>
    </row>
    <row r="95" spans="1:58">
      <c r="C95" s="24"/>
      <c r="D95" s="24"/>
      <c r="E95" s="24"/>
      <c r="F95" s="24"/>
      <c r="G95" s="24"/>
      <c r="I95" s="25"/>
      <c r="J95" s="25"/>
      <c r="K95" s="25"/>
      <c r="L95" s="25"/>
      <c r="M95" s="25"/>
      <c r="N95" s="25"/>
      <c r="O95" s="25"/>
      <c r="P95" s="25"/>
      <c r="Q95" s="25"/>
      <c r="R95" s="25"/>
      <c r="S95" s="25"/>
      <c r="T95" s="25"/>
      <c r="U95" s="25"/>
      <c r="V95" s="25"/>
      <c r="W95" s="25"/>
      <c r="X95" s="25"/>
      <c r="BD95" s="1" t="s">
        <v>262</v>
      </c>
      <c r="BE95" s="1" t="s">
        <v>262</v>
      </c>
      <c r="BF95" s="1" t="s">
        <v>262</v>
      </c>
    </row>
    <row r="96" spans="1:58">
      <c r="A96" s="16" t="s">
        <v>282</v>
      </c>
      <c r="B96" s="16" t="s">
        <v>35</v>
      </c>
      <c r="C96" s="26">
        <v>121292</v>
      </c>
      <c r="D96" s="26">
        <v>122413.00000000001</v>
      </c>
      <c r="E96" s="26">
        <v>123362.99999999996</v>
      </c>
      <c r="F96" s="26">
        <v>123151.99999999997</v>
      </c>
      <c r="G96" s="26">
        <v>121966.99999999996</v>
      </c>
      <c r="H96" s="26">
        <v>122014.00000000004</v>
      </c>
      <c r="I96" s="26">
        <v>123160.99999999996</v>
      </c>
      <c r="J96" s="26">
        <v>123215.72625856174</v>
      </c>
      <c r="K96" s="26">
        <v>123323.70017681895</v>
      </c>
      <c r="L96" s="26">
        <v>123394.01761894947</v>
      </c>
      <c r="M96" s="26">
        <v>123433.94851698671</v>
      </c>
      <c r="N96" s="26">
        <v>123430.97603609004</v>
      </c>
      <c r="O96" s="26">
        <v>123410.19746432747</v>
      </c>
      <c r="P96" s="26">
        <v>123454.73532890269</v>
      </c>
      <c r="Q96" s="26">
        <v>123497.48062696157</v>
      </c>
      <c r="R96" s="26">
        <v>123568.75755702372</v>
      </c>
      <c r="S96" s="26">
        <v>123640.3778490582</v>
      </c>
      <c r="T96" s="26">
        <v>123729.34780978224</v>
      </c>
      <c r="U96" s="26">
        <v>123884.22240073422</v>
      </c>
      <c r="V96" s="26">
        <v>124041.60623991409</v>
      </c>
      <c r="W96" s="26">
        <v>124212.10261898403</v>
      </c>
      <c r="X96" s="26">
        <v>124373.04955391193</v>
      </c>
      <c r="Y96" s="26">
        <v>124549.44014529353</v>
      </c>
      <c r="Z96" s="26">
        <v>124768.24335699093</v>
      </c>
      <c r="AA96" s="26">
        <v>124965.70199408029</v>
      </c>
      <c r="AB96" s="26">
        <v>125091.9748504446</v>
      </c>
      <c r="AC96" s="26">
        <v>125196.16404756471</v>
      </c>
      <c r="AD96" s="26">
        <v>125252.0874583577</v>
      </c>
      <c r="AE96" s="26">
        <v>125318.57000338736</v>
      </c>
      <c r="AF96" s="26">
        <v>125338.44674873997</v>
      </c>
      <c r="AG96" s="26">
        <v>125368.13895020052</v>
      </c>
      <c r="AH96" s="26">
        <v>125383.28604818555</v>
      </c>
      <c r="AI96" s="26">
        <v>125399.06925186439</v>
      </c>
      <c r="AJ96" s="26">
        <v>125409.69776390714</v>
      </c>
      <c r="AK96" s="26">
        <v>125416.61407999237</v>
      </c>
      <c r="AL96" s="26">
        <v>125418.65280320235</v>
      </c>
      <c r="AM96" s="26">
        <v>125415.30880704537</v>
      </c>
      <c r="AN96" s="26">
        <v>125404.53108666776</v>
      </c>
      <c r="AO96" s="26">
        <v>125392.71059413847</v>
      </c>
      <c r="AP96" s="26">
        <v>125369.98411532532</v>
      </c>
      <c r="AQ96" s="26">
        <v>125342.54450040986</v>
      </c>
      <c r="AR96" s="26">
        <v>125311.28137226244</v>
      </c>
      <c r="AS96" s="26">
        <v>125277.97448243038</v>
      </c>
      <c r="AT96" s="26">
        <v>125244.32012981546</v>
      </c>
      <c r="AU96" s="26">
        <v>125214.18254857211</v>
      </c>
      <c r="AV96" s="26">
        <v>125187.66015333691</v>
      </c>
      <c r="AW96" s="26">
        <v>125165.15741286664</v>
      </c>
      <c r="AX96" s="26">
        <v>125148.19738617145</v>
      </c>
      <c r="AY96" s="26">
        <v>125135.94075728166</v>
      </c>
      <c r="AZ96" s="26">
        <v>125131.56341185961</v>
      </c>
      <c r="BA96" s="26">
        <v>125134.42792419356</v>
      </c>
      <c r="BB96" s="26">
        <v>125143.39783340579</v>
      </c>
      <c r="BC96" s="26">
        <v>125157.33975303354</v>
      </c>
      <c r="BD96" s="26" t="s">
        <v>262</v>
      </c>
      <c r="BE96" s="26" t="s">
        <v>262</v>
      </c>
      <c r="BF96" s="26" t="s">
        <v>262</v>
      </c>
    </row>
    <row r="97" spans="1:58">
      <c r="A97" s="16" t="s">
        <v>16</v>
      </c>
      <c r="B97" s="16" t="s">
        <v>36</v>
      </c>
      <c r="C97" s="26">
        <v>89684.000000000015</v>
      </c>
      <c r="D97" s="26">
        <v>90053.000000000044</v>
      </c>
      <c r="E97" s="26">
        <v>90644.999999999956</v>
      </c>
      <c r="F97" s="26">
        <v>90590.999999999985</v>
      </c>
      <c r="G97" s="26">
        <v>89901.999999999985</v>
      </c>
      <c r="H97" s="26">
        <v>89667.000000000015</v>
      </c>
      <c r="I97" s="26">
        <v>89998.000000000015</v>
      </c>
      <c r="J97" s="26">
        <v>89766.532178546273</v>
      </c>
      <c r="K97" s="26">
        <v>89584.152299425405</v>
      </c>
      <c r="L97" s="26">
        <v>89388.502569244069</v>
      </c>
      <c r="M97" s="26">
        <v>89177.312382362376</v>
      </c>
      <c r="N97" s="26">
        <v>88947.806290373337</v>
      </c>
      <c r="O97" s="26">
        <v>88717.274124611737</v>
      </c>
      <c r="P97" s="26">
        <v>88527.60870023226</v>
      </c>
      <c r="Q97" s="26">
        <v>88330.650299503381</v>
      </c>
      <c r="R97" s="26">
        <v>88139.165082197142</v>
      </c>
      <c r="S97" s="26">
        <v>87936.93825414298</v>
      </c>
      <c r="T97" s="26">
        <v>87731.174161627117</v>
      </c>
      <c r="U97" s="26">
        <v>87561.244519947635</v>
      </c>
      <c r="V97" s="26">
        <v>87379.449921821826</v>
      </c>
      <c r="W97" s="26">
        <v>87182.98040187516</v>
      </c>
      <c r="X97" s="26">
        <v>86976.155803529822</v>
      </c>
      <c r="Y97" s="26">
        <v>86749.146127165644</v>
      </c>
      <c r="Z97" s="26">
        <v>86545.243657369909</v>
      </c>
      <c r="AA97" s="26">
        <v>86312.502439673932</v>
      </c>
      <c r="AB97" s="26">
        <v>86040.813700942716</v>
      </c>
      <c r="AC97" s="26">
        <v>85749.592368672631</v>
      </c>
      <c r="AD97" s="26">
        <v>85440.393827835593</v>
      </c>
      <c r="AE97" s="26">
        <v>85144.454860594997</v>
      </c>
      <c r="AF97" s="26">
        <v>84831.872503120539</v>
      </c>
      <c r="AG97" s="26">
        <v>84508.733092718074</v>
      </c>
      <c r="AH97" s="26">
        <v>84177.649143293267</v>
      </c>
      <c r="AI97" s="26">
        <v>83835.549451299434</v>
      </c>
      <c r="AJ97" s="26">
        <v>83488.443804753173</v>
      </c>
      <c r="AK97" s="26">
        <v>83129.614629253105</v>
      </c>
      <c r="AL97" s="26">
        <v>82766.327717188411</v>
      </c>
      <c r="AM97" s="26">
        <v>82396.45678086151</v>
      </c>
      <c r="AN97" s="26">
        <v>82020.840259848599</v>
      </c>
      <c r="AO97" s="26">
        <v>81640.992692218526</v>
      </c>
      <c r="AP97" s="26">
        <v>81258.00263812409</v>
      </c>
      <c r="AQ97" s="26">
        <v>80871.284268436313</v>
      </c>
      <c r="AR97" s="26">
        <v>80484.647872487156</v>
      </c>
      <c r="AS97" s="26">
        <v>80098.134282767947</v>
      </c>
      <c r="AT97" s="26">
        <v>79713.668641861062</v>
      </c>
      <c r="AU97" s="26">
        <v>79333.313299294357</v>
      </c>
      <c r="AV97" s="26">
        <v>78955.746024064356</v>
      </c>
      <c r="AW97" s="26">
        <v>78588.423665399678</v>
      </c>
      <c r="AX97" s="26">
        <v>78226.278607416898</v>
      </c>
      <c r="AY97" s="26">
        <v>77873.518283844198</v>
      </c>
      <c r="AZ97" s="26">
        <v>77530.946742352884</v>
      </c>
      <c r="BA97" s="26">
        <v>77199.847744076556</v>
      </c>
      <c r="BB97" s="26">
        <v>76877.764270150685</v>
      </c>
      <c r="BC97" s="26">
        <v>76568.07288978112</v>
      </c>
      <c r="BD97" s="26" t="s">
        <v>262</v>
      </c>
      <c r="BE97" s="26" t="s">
        <v>262</v>
      </c>
      <c r="BF97" s="26" t="s">
        <v>262</v>
      </c>
    </row>
    <row r="98" spans="1:58">
      <c r="A98" s="16"/>
      <c r="B98" s="16" t="s">
        <v>37</v>
      </c>
      <c r="C98" s="26">
        <v>149523.99999999994</v>
      </c>
      <c r="D98" s="26">
        <v>150187.00000000009</v>
      </c>
      <c r="E98" s="26">
        <v>150562.99999999997</v>
      </c>
      <c r="F98" s="26">
        <v>149887</v>
      </c>
      <c r="G98" s="26">
        <v>149765.00000000009</v>
      </c>
      <c r="H98" s="26">
        <v>150101.00000000003</v>
      </c>
      <c r="I98" s="26">
        <v>151478.00000000006</v>
      </c>
      <c r="J98" s="26">
        <v>151472.63203230919</v>
      </c>
      <c r="K98" s="26">
        <v>151543.77839299155</v>
      </c>
      <c r="L98" s="26">
        <v>151563.35713386338</v>
      </c>
      <c r="M98" s="26">
        <v>151527.40278137007</v>
      </c>
      <c r="N98" s="26">
        <v>151413.14468496031</v>
      </c>
      <c r="O98" s="26">
        <v>151274.76224479167</v>
      </c>
      <c r="P98" s="26">
        <v>151197.21405308129</v>
      </c>
      <c r="Q98" s="26">
        <v>151095.97424820656</v>
      </c>
      <c r="R98" s="26">
        <v>150981.67603504565</v>
      </c>
      <c r="S98" s="26">
        <v>150828.63300187991</v>
      </c>
      <c r="T98" s="26">
        <v>150675.68983302423</v>
      </c>
      <c r="U98" s="26">
        <v>150557.21468890022</v>
      </c>
      <c r="V98" s="26">
        <v>150411.2064200477</v>
      </c>
      <c r="W98" s="26">
        <v>150257.73562793422</v>
      </c>
      <c r="X98" s="26">
        <v>150101.05016995879</v>
      </c>
      <c r="Y98" s="26">
        <v>149935.90995146357</v>
      </c>
      <c r="Z98" s="26">
        <v>149809.9475678156</v>
      </c>
      <c r="AA98" s="26">
        <v>149643.916166362</v>
      </c>
      <c r="AB98" s="26">
        <v>149403.31549515159</v>
      </c>
      <c r="AC98" s="26">
        <v>149108.05000185623</v>
      </c>
      <c r="AD98" s="26">
        <v>148763.22176852889</v>
      </c>
      <c r="AE98" s="26">
        <v>148418.35237885095</v>
      </c>
      <c r="AF98" s="26">
        <v>148049.94633602837</v>
      </c>
      <c r="AG98" s="26">
        <v>147685.90456943071</v>
      </c>
      <c r="AH98" s="26">
        <v>147325.99589629931</v>
      </c>
      <c r="AI98" s="26">
        <v>146969.34204303802</v>
      </c>
      <c r="AJ98" s="26">
        <v>146612.69022290671</v>
      </c>
      <c r="AK98" s="26">
        <v>146249.58604007491</v>
      </c>
      <c r="AL98" s="26">
        <v>145875.63066942128</v>
      </c>
      <c r="AM98" s="26">
        <v>145490.6351868964</v>
      </c>
      <c r="AN98" s="26">
        <v>145093.17290205054</v>
      </c>
      <c r="AO98" s="26">
        <v>144679.22138281274</v>
      </c>
      <c r="AP98" s="26">
        <v>144250.70132464162</v>
      </c>
      <c r="AQ98" s="26">
        <v>143807.22644180889</v>
      </c>
      <c r="AR98" s="26">
        <v>143353.66976713564</v>
      </c>
      <c r="AS98" s="26">
        <v>142891.36155618579</v>
      </c>
      <c r="AT98" s="26">
        <v>142417.76120722294</v>
      </c>
      <c r="AU98" s="26">
        <v>141942.88178359924</v>
      </c>
      <c r="AV98" s="26">
        <v>141465.00707436993</v>
      </c>
      <c r="AW98" s="26">
        <v>140984.59044656748</v>
      </c>
      <c r="AX98" s="26">
        <v>140501.81378667642</v>
      </c>
      <c r="AY98" s="26">
        <v>140020.00237850146</v>
      </c>
      <c r="AZ98" s="26">
        <v>139534.13363516025</v>
      </c>
      <c r="BA98" s="26">
        <v>139043.44137294914</v>
      </c>
      <c r="BB98" s="26">
        <v>138548.4253718257</v>
      </c>
      <c r="BC98" s="26">
        <v>138051.07863144265</v>
      </c>
      <c r="BD98" s="26" t="s">
        <v>262</v>
      </c>
      <c r="BE98" s="26" t="s">
        <v>262</v>
      </c>
      <c r="BF98" s="26" t="s">
        <v>262</v>
      </c>
    </row>
    <row r="99" spans="1:58">
      <c r="A99" s="16"/>
      <c r="B99" s="16" t="s">
        <v>38</v>
      </c>
      <c r="C99" s="26">
        <v>360500</v>
      </c>
      <c r="D99" s="26">
        <v>362653</v>
      </c>
      <c r="E99" s="26">
        <v>364571</v>
      </c>
      <c r="F99" s="26">
        <v>363630</v>
      </c>
      <c r="G99" s="26">
        <v>361634</v>
      </c>
      <c r="H99" s="26">
        <v>361782</v>
      </c>
      <c r="I99" s="26">
        <v>364637</v>
      </c>
      <c r="J99" s="26">
        <v>364454.89046941715</v>
      </c>
      <c r="K99" s="26">
        <v>364451.6308692359</v>
      </c>
      <c r="L99" s="26">
        <v>364345.87732205674</v>
      </c>
      <c r="M99" s="26">
        <v>364138.66368071915</v>
      </c>
      <c r="N99" s="26">
        <v>363791.92701142369</v>
      </c>
      <c r="O99" s="26">
        <v>363402.23383373104</v>
      </c>
      <c r="P99" s="26">
        <v>363179.55808221624</v>
      </c>
      <c r="Q99" s="26">
        <v>362924.10517467157</v>
      </c>
      <c r="R99" s="26">
        <v>362689.59867426654</v>
      </c>
      <c r="S99" s="26">
        <v>362405.94910508109</v>
      </c>
      <c r="T99" s="26">
        <v>362136.21180443355</v>
      </c>
      <c r="U99" s="26">
        <v>362002.68160958204</v>
      </c>
      <c r="V99" s="26">
        <v>361832.26258178352</v>
      </c>
      <c r="W99" s="26">
        <v>361652.81864879339</v>
      </c>
      <c r="X99" s="26">
        <v>361450.25552740059</v>
      </c>
      <c r="Y99" s="26">
        <v>361234.4962239227</v>
      </c>
      <c r="Z99" s="26">
        <v>361123.43458217639</v>
      </c>
      <c r="AA99" s="26">
        <v>360922.12060011632</v>
      </c>
      <c r="AB99" s="26">
        <v>360536.10404653865</v>
      </c>
      <c r="AC99" s="26">
        <v>360053.80641809362</v>
      </c>
      <c r="AD99" s="26">
        <v>359455.70305472217</v>
      </c>
      <c r="AE99" s="26">
        <v>358881.37724283314</v>
      </c>
      <c r="AF99" s="26">
        <v>358220.26558788877</v>
      </c>
      <c r="AG99" s="26">
        <v>357562.7766123492</v>
      </c>
      <c r="AH99" s="26">
        <v>356886.93108777795</v>
      </c>
      <c r="AI99" s="26">
        <v>356203.96074620186</v>
      </c>
      <c r="AJ99" s="26">
        <v>355510.83179156703</v>
      </c>
      <c r="AK99" s="26">
        <v>354795.81474932039</v>
      </c>
      <c r="AL99" s="26">
        <v>354060.61118981196</v>
      </c>
      <c r="AM99" s="26">
        <v>353302.4007748033</v>
      </c>
      <c r="AN99" s="26">
        <v>352518.54424856696</v>
      </c>
      <c r="AO99" s="26">
        <v>351712.92466916982</v>
      </c>
      <c r="AP99" s="26">
        <v>350878.68807809107</v>
      </c>
      <c r="AQ99" s="26">
        <v>350021.05521065509</v>
      </c>
      <c r="AR99" s="26">
        <v>349149.59901188512</v>
      </c>
      <c r="AS99" s="26">
        <v>348267.47032138414</v>
      </c>
      <c r="AT99" s="26">
        <v>347375.74997889932</v>
      </c>
      <c r="AU99" s="26">
        <v>346490.37763146567</v>
      </c>
      <c r="AV99" s="26">
        <v>345608.41325177142</v>
      </c>
      <c r="AW99" s="26">
        <v>344738.17152483389</v>
      </c>
      <c r="AX99" s="26">
        <v>343876.28978026484</v>
      </c>
      <c r="AY99" s="26">
        <v>343029.46141962736</v>
      </c>
      <c r="AZ99" s="26">
        <v>342196.64378937281</v>
      </c>
      <c r="BA99" s="26">
        <v>341377.71704121947</v>
      </c>
      <c r="BB99" s="26">
        <v>340569.58747538237</v>
      </c>
      <c r="BC99" s="26">
        <v>339776.49127425742</v>
      </c>
      <c r="BD99" s="26" t="s">
        <v>262</v>
      </c>
      <c r="BE99" s="26" t="s">
        <v>262</v>
      </c>
      <c r="BF99" s="26" t="s">
        <v>262</v>
      </c>
    </row>
    <row r="100" spans="1:58" ht="15" customHeight="1">
      <c r="A100" s="16"/>
      <c r="B100" s="16"/>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t="s">
        <v>262</v>
      </c>
      <c r="BE100" s="19" t="s">
        <v>262</v>
      </c>
      <c r="BF100" s="19" t="s">
        <v>262</v>
      </c>
    </row>
    <row r="101" spans="1:58" ht="15" customHeight="1">
      <c r="A101" s="16"/>
      <c r="B101" s="16"/>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t="s">
        <v>262</v>
      </c>
      <c r="BE101" s="19" t="s">
        <v>262</v>
      </c>
      <c r="BF101" s="19" t="s">
        <v>262</v>
      </c>
    </row>
    <row r="102" spans="1:58" ht="15" customHeight="1">
      <c r="A102" s="16"/>
      <c r="B102" s="16"/>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t="s">
        <v>262</v>
      </c>
      <c r="BE102" s="19" t="s">
        <v>262</v>
      </c>
      <c r="BF102" s="19" t="s">
        <v>262</v>
      </c>
    </row>
    <row r="103" spans="1:58">
      <c r="A103" s="16" t="s">
        <v>283</v>
      </c>
      <c r="B103" s="16" t="s">
        <v>35</v>
      </c>
      <c r="C103" s="26">
        <v>120005.00000000003</v>
      </c>
      <c r="D103" s="26">
        <v>121514.99999999999</v>
      </c>
      <c r="E103" s="26">
        <v>122618.99999999993</v>
      </c>
      <c r="F103" s="26">
        <v>122384.00000000003</v>
      </c>
      <c r="G103" s="26">
        <v>121257.99999999994</v>
      </c>
      <c r="H103" s="26">
        <v>121317.99999999997</v>
      </c>
      <c r="I103" s="26">
        <v>122408.00000000001</v>
      </c>
      <c r="J103" s="26">
        <v>122573.8910619963</v>
      </c>
      <c r="K103" s="26">
        <v>122778.25701107437</v>
      </c>
      <c r="L103" s="26">
        <v>122959.06693252792</v>
      </c>
      <c r="M103" s="26">
        <v>123131.1961227901</v>
      </c>
      <c r="N103" s="26">
        <v>123289.07313221575</v>
      </c>
      <c r="O103" s="26">
        <v>123480.76443307866</v>
      </c>
      <c r="P103" s="26">
        <v>123710.8515737737</v>
      </c>
      <c r="Q103" s="26">
        <v>123960.92686907521</v>
      </c>
      <c r="R103" s="26">
        <v>124200.74835840979</v>
      </c>
      <c r="S103" s="26">
        <v>124432.36262595985</v>
      </c>
      <c r="T103" s="26">
        <v>124694.04252657424</v>
      </c>
      <c r="U103" s="26">
        <v>125006.27026040785</v>
      </c>
      <c r="V103" s="26">
        <v>125350.47342951901</v>
      </c>
      <c r="W103" s="26">
        <v>125692.25952548601</v>
      </c>
      <c r="X103" s="26">
        <v>126037.91792436811</v>
      </c>
      <c r="Y103" s="26">
        <v>126341.68928986996</v>
      </c>
      <c r="Z103" s="26">
        <v>126698.18153984567</v>
      </c>
      <c r="AA103" s="26">
        <v>127016.00496908618</v>
      </c>
      <c r="AB103" s="26">
        <v>127272.10233321575</v>
      </c>
      <c r="AC103" s="26">
        <v>127502.01473963051</v>
      </c>
      <c r="AD103" s="26">
        <v>127680.47525328642</v>
      </c>
      <c r="AE103" s="26">
        <v>127877.11925188746</v>
      </c>
      <c r="AF103" s="26">
        <v>128039.25547625913</v>
      </c>
      <c r="AG103" s="26">
        <v>128281.89249135513</v>
      </c>
      <c r="AH103" s="26">
        <v>128545.61569739271</v>
      </c>
      <c r="AI103" s="26">
        <v>128824.04148419856</v>
      </c>
      <c r="AJ103" s="26">
        <v>129112.51443171584</v>
      </c>
      <c r="AK103" s="26">
        <v>129397.22452220818</v>
      </c>
      <c r="AL103" s="26">
        <v>129682.99928307135</v>
      </c>
      <c r="AM103" s="26">
        <v>129958.4348637341</v>
      </c>
      <c r="AN103" s="26">
        <v>130218.97179044211</v>
      </c>
      <c r="AO103" s="26">
        <v>130460.2566777069</v>
      </c>
      <c r="AP103" s="26">
        <v>130681.73504945931</v>
      </c>
      <c r="AQ103" s="26">
        <v>130887.57308488774</v>
      </c>
      <c r="AR103" s="26">
        <v>131068.34241701018</v>
      </c>
      <c r="AS103" s="26">
        <v>131236.14348495024</v>
      </c>
      <c r="AT103" s="26">
        <v>131384.74591461738</v>
      </c>
      <c r="AU103" s="26">
        <v>131527.30817414861</v>
      </c>
      <c r="AV103" s="26">
        <v>131656.86091793314</v>
      </c>
      <c r="AW103" s="26">
        <v>131778.26315473297</v>
      </c>
      <c r="AX103" s="26">
        <v>131891.04114904403</v>
      </c>
      <c r="AY103" s="26">
        <v>131999.43038128188</v>
      </c>
      <c r="AZ103" s="26">
        <v>132103.48340346283</v>
      </c>
      <c r="BA103" s="26">
        <v>132206.88491886281</v>
      </c>
      <c r="BB103" s="26">
        <v>132311.63772780952</v>
      </c>
      <c r="BC103" s="26">
        <v>132418.93928456734</v>
      </c>
      <c r="BD103" s="26" t="s">
        <v>262</v>
      </c>
      <c r="BE103" s="26" t="s">
        <v>262</v>
      </c>
      <c r="BF103" s="26" t="s">
        <v>262</v>
      </c>
    </row>
    <row r="104" spans="1:58">
      <c r="A104" s="16" t="s">
        <v>17</v>
      </c>
      <c r="B104" s="16" t="s">
        <v>36</v>
      </c>
      <c r="C104" s="26">
        <v>97985.999999999927</v>
      </c>
      <c r="D104" s="26">
        <v>98970</v>
      </c>
      <c r="E104" s="26">
        <v>99866.999999999985</v>
      </c>
      <c r="F104" s="26">
        <v>100140.99999999997</v>
      </c>
      <c r="G104" s="26">
        <v>99403.999999999971</v>
      </c>
      <c r="H104" s="26">
        <v>99380.000000000058</v>
      </c>
      <c r="I104" s="26">
        <v>99483.000000000029</v>
      </c>
      <c r="J104" s="26">
        <v>99513.858436069859</v>
      </c>
      <c r="K104" s="26">
        <v>99579.175087850424</v>
      </c>
      <c r="L104" s="26">
        <v>99629.671302844537</v>
      </c>
      <c r="M104" s="26">
        <v>99669.664756386366</v>
      </c>
      <c r="N104" s="26">
        <v>99691.441142067197</v>
      </c>
      <c r="O104" s="26">
        <v>99716.735298443062</v>
      </c>
      <c r="P104" s="26">
        <v>99792.597047006915</v>
      </c>
      <c r="Q104" s="26">
        <v>99878.058354357665</v>
      </c>
      <c r="R104" s="26">
        <v>99976.22206367414</v>
      </c>
      <c r="S104" s="26">
        <v>100068.24342615894</v>
      </c>
      <c r="T104" s="26">
        <v>100156.65476366814</v>
      </c>
      <c r="U104" s="26">
        <v>100288.95874536649</v>
      </c>
      <c r="V104" s="26">
        <v>100420.66232868786</v>
      </c>
      <c r="W104" s="26">
        <v>100530.82666992523</v>
      </c>
      <c r="X104" s="26">
        <v>100633.2385900759</v>
      </c>
      <c r="Y104" s="26">
        <v>100707.77820164559</v>
      </c>
      <c r="Z104" s="26">
        <v>100817.09590580444</v>
      </c>
      <c r="AA104" s="26">
        <v>100903.28936345191</v>
      </c>
      <c r="AB104" s="26">
        <v>100950.12825342779</v>
      </c>
      <c r="AC104" s="26">
        <v>100959.62130411946</v>
      </c>
      <c r="AD104" s="26">
        <v>100933.36800756353</v>
      </c>
      <c r="AE104" s="26">
        <v>100913.98082298135</v>
      </c>
      <c r="AF104" s="26">
        <v>100893.56301918847</v>
      </c>
      <c r="AG104" s="26">
        <v>100888.94829385287</v>
      </c>
      <c r="AH104" s="26">
        <v>100879.6629978103</v>
      </c>
      <c r="AI104" s="26">
        <v>100862.34586903427</v>
      </c>
      <c r="AJ104" s="26">
        <v>100830.35844813475</v>
      </c>
      <c r="AK104" s="26">
        <v>100789.36561776749</v>
      </c>
      <c r="AL104" s="26">
        <v>100730.3857573165</v>
      </c>
      <c r="AM104" s="26">
        <v>100651.52944917347</v>
      </c>
      <c r="AN104" s="26">
        <v>100549.50457333856</v>
      </c>
      <c r="AO104" s="26">
        <v>100427.20622091164</v>
      </c>
      <c r="AP104" s="26">
        <v>100283.88733858385</v>
      </c>
      <c r="AQ104" s="26">
        <v>100117.27173836963</v>
      </c>
      <c r="AR104" s="26">
        <v>99933.164174478807</v>
      </c>
      <c r="AS104" s="26">
        <v>99726.450872988775</v>
      </c>
      <c r="AT104" s="26">
        <v>99508.816446215918</v>
      </c>
      <c r="AU104" s="26">
        <v>99280.654036178938</v>
      </c>
      <c r="AV104" s="26">
        <v>99040.144567134092</v>
      </c>
      <c r="AW104" s="26">
        <v>98792.067024365373</v>
      </c>
      <c r="AX104" s="26">
        <v>98540.225753660518</v>
      </c>
      <c r="AY104" s="26">
        <v>98284.996260377142</v>
      </c>
      <c r="AZ104" s="26">
        <v>98035.839054927754</v>
      </c>
      <c r="BA104" s="26">
        <v>97794.006465317594</v>
      </c>
      <c r="BB104" s="26">
        <v>97559.512042498784</v>
      </c>
      <c r="BC104" s="26">
        <v>97337.824977946002</v>
      </c>
      <c r="BD104" s="26" t="s">
        <v>262</v>
      </c>
      <c r="BE104" s="26" t="s">
        <v>262</v>
      </c>
      <c r="BF104" s="26" t="s">
        <v>262</v>
      </c>
    </row>
    <row r="105" spans="1:58">
      <c r="A105" s="16"/>
      <c r="B105" s="16" t="s">
        <v>37</v>
      </c>
      <c r="C105" s="26">
        <v>144850</v>
      </c>
      <c r="D105" s="26">
        <v>146395.99999999994</v>
      </c>
      <c r="E105" s="26">
        <v>147436</v>
      </c>
      <c r="F105" s="26">
        <v>147516.99999999997</v>
      </c>
      <c r="G105" s="26">
        <v>146406.99999999997</v>
      </c>
      <c r="H105" s="26">
        <v>145945</v>
      </c>
      <c r="I105" s="26">
        <v>147105.99999999994</v>
      </c>
      <c r="J105" s="26">
        <v>147123.87328875691</v>
      </c>
      <c r="K105" s="26">
        <v>147189.63845366423</v>
      </c>
      <c r="L105" s="26">
        <v>147255.52042901775</v>
      </c>
      <c r="M105" s="26">
        <v>147285.63435451008</v>
      </c>
      <c r="N105" s="26">
        <v>147322.66468674981</v>
      </c>
      <c r="O105" s="26">
        <v>147315.99504087036</v>
      </c>
      <c r="P105" s="26">
        <v>147367.5311157445</v>
      </c>
      <c r="Q105" s="26">
        <v>147389.95728720192</v>
      </c>
      <c r="R105" s="26">
        <v>147368.14282748225</v>
      </c>
      <c r="S105" s="26">
        <v>147343.67310515814</v>
      </c>
      <c r="T105" s="26">
        <v>147290.44979568169</v>
      </c>
      <c r="U105" s="26">
        <v>147294.05223145618</v>
      </c>
      <c r="V105" s="26">
        <v>147270.71143198709</v>
      </c>
      <c r="W105" s="26">
        <v>147245.31556381611</v>
      </c>
      <c r="X105" s="26">
        <v>147183.68589801146</v>
      </c>
      <c r="Y105" s="26">
        <v>147108.94218198638</v>
      </c>
      <c r="Z105" s="26">
        <v>147053.59326816408</v>
      </c>
      <c r="AA105" s="26">
        <v>146973.59498488044</v>
      </c>
      <c r="AB105" s="26">
        <v>146790.6056843196</v>
      </c>
      <c r="AC105" s="26">
        <v>146620.59163332617</v>
      </c>
      <c r="AD105" s="26">
        <v>146413.02005641104</v>
      </c>
      <c r="AE105" s="26">
        <v>146219.08490037621</v>
      </c>
      <c r="AF105" s="26">
        <v>146039.41068486829</v>
      </c>
      <c r="AG105" s="26">
        <v>145967.25423799903</v>
      </c>
      <c r="AH105" s="26">
        <v>145925.19644960845</v>
      </c>
      <c r="AI105" s="26">
        <v>145895.77056869687</v>
      </c>
      <c r="AJ105" s="26">
        <v>145866.39844428477</v>
      </c>
      <c r="AK105" s="26">
        <v>145829.77071715813</v>
      </c>
      <c r="AL105" s="26">
        <v>145780.25533221426</v>
      </c>
      <c r="AM105" s="26">
        <v>145704.63744840806</v>
      </c>
      <c r="AN105" s="26">
        <v>145603.08574623347</v>
      </c>
      <c r="AO105" s="26">
        <v>145466.66121006946</v>
      </c>
      <c r="AP105" s="26">
        <v>145303.75445115942</v>
      </c>
      <c r="AQ105" s="26">
        <v>145100.08739119134</v>
      </c>
      <c r="AR105" s="26">
        <v>144868.72966026558</v>
      </c>
      <c r="AS105" s="26">
        <v>144611.30155889591</v>
      </c>
      <c r="AT105" s="26">
        <v>144327.83595302707</v>
      </c>
      <c r="AU105" s="26">
        <v>144025.53897540789</v>
      </c>
      <c r="AV105" s="26">
        <v>143700.00800938433</v>
      </c>
      <c r="AW105" s="26">
        <v>143355.83479587582</v>
      </c>
      <c r="AX105" s="26">
        <v>142995.39235656595</v>
      </c>
      <c r="AY105" s="26">
        <v>142620.69301708479</v>
      </c>
      <c r="AZ105" s="26">
        <v>142232.07857657925</v>
      </c>
      <c r="BA105" s="26">
        <v>141835.65975484333</v>
      </c>
      <c r="BB105" s="26">
        <v>141434.82412828802</v>
      </c>
      <c r="BC105" s="26">
        <v>141038.57955122722</v>
      </c>
      <c r="BD105" s="26" t="s">
        <v>262</v>
      </c>
      <c r="BE105" s="26" t="s">
        <v>262</v>
      </c>
      <c r="BF105" s="26" t="s">
        <v>262</v>
      </c>
    </row>
    <row r="106" spans="1:58">
      <c r="A106" s="16"/>
      <c r="B106" s="16" t="s">
        <v>38</v>
      </c>
      <c r="C106" s="26">
        <v>362841</v>
      </c>
      <c r="D106" s="26">
        <v>366881</v>
      </c>
      <c r="E106" s="26">
        <v>369922</v>
      </c>
      <c r="F106" s="26">
        <v>370042</v>
      </c>
      <c r="G106" s="26">
        <v>367069</v>
      </c>
      <c r="H106" s="26">
        <v>366643</v>
      </c>
      <c r="I106" s="26">
        <v>368997</v>
      </c>
      <c r="J106" s="26">
        <v>369211.6227868229</v>
      </c>
      <c r="K106" s="26">
        <v>369547.07055258902</v>
      </c>
      <c r="L106" s="26">
        <v>369844.25866439031</v>
      </c>
      <c r="M106" s="26">
        <v>370086.49523368658</v>
      </c>
      <c r="N106" s="26">
        <v>370303.17896103277</v>
      </c>
      <c r="O106" s="26">
        <v>370513.49477239215</v>
      </c>
      <c r="P106" s="26">
        <v>370870.97973652522</v>
      </c>
      <c r="Q106" s="26">
        <v>371228.94251063466</v>
      </c>
      <c r="R106" s="26">
        <v>371545.11324956623</v>
      </c>
      <c r="S106" s="26">
        <v>371844.27915727696</v>
      </c>
      <c r="T106" s="26">
        <v>372141.14708592417</v>
      </c>
      <c r="U106" s="26">
        <v>372589.28123723069</v>
      </c>
      <c r="V106" s="26">
        <v>373041.84719019389</v>
      </c>
      <c r="W106" s="26">
        <v>373468.40175922762</v>
      </c>
      <c r="X106" s="26">
        <v>373854.84241245541</v>
      </c>
      <c r="Y106" s="26">
        <v>374158.40967350191</v>
      </c>
      <c r="Z106" s="26">
        <v>374568.87071381434</v>
      </c>
      <c r="AA106" s="26">
        <v>374892.88931741833</v>
      </c>
      <c r="AB106" s="26">
        <v>375012.83627096313</v>
      </c>
      <c r="AC106" s="26">
        <v>375082.22767707618</v>
      </c>
      <c r="AD106" s="26">
        <v>375026.8633172611</v>
      </c>
      <c r="AE106" s="26">
        <v>375010.18497524492</v>
      </c>
      <c r="AF106" s="26">
        <v>374972.22918031586</v>
      </c>
      <c r="AG106" s="26">
        <v>375138.09502320713</v>
      </c>
      <c r="AH106" s="26">
        <v>375350.47514481173</v>
      </c>
      <c r="AI106" s="26">
        <v>375582.15792192955</v>
      </c>
      <c r="AJ106" s="26">
        <v>375809.27132413542</v>
      </c>
      <c r="AK106" s="26">
        <v>376016.36085713375</v>
      </c>
      <c r="AL106" s="26">
        <v>376193.64037260209</v>
      </c>
      <c r="AM106" s="26">
        <v>376314.60176131583</v>
      </c>
      <c r="AN106" s="26">
        <v>376371.5621100142</v>
      </c>
      <c r="AO106" s="26">
        <v>376354.12410868815</v>
      </c>
      <c r="AP106" s="26">
        <v>376269.37683920265</v>
      </c>
      <c r="AQ106" s="26">
        <v>376104.93221444875</v>
      </c>
      <c r="AR106" s="26">
        <v>375870.23625175451</v>
      </c>
      <c r="AS106" s="26">
        <v>375573.89591683482</v>
      </c>
      <c r="AT106" s="26">
        <v>375221.39831386035</v>
      </c>
      <c r="AU106" s="26">
        <v>374833.50118573557</v>
      </c>
      <c r="AV106" s="26">
        <v>374397.01349445159</v>
      </c>
      <c r="AW106" s="26">
        <v>373926.16497497435</v>
      </c>
      <c r="AX106" s="26">
        <v>373426.6592592707</v>
      </c>
      <c r="AY106" s="26">
        <v>372905.1196587439</v>
      </c>
      <c r="AZ106" s="26">
        <v>372371.40103496989</v>
      </c>
      <c r="BA106" s="26">
        <v>371836.55113902362</v>
      </c>
      <c r="BB106" s="26">
        <v>371305.97389859654</v>
      </c>
      <c r="BC106" s="26">
        <v>370795.34381374059</v>
      </c>
      <c r="BD106" s="26" t="s">
        <v>262</v>
      </c>
      <c r="BE106" s="26" t="s">
        <v>262</v>
      </c>
      <c r="BF106" s="26" t="s">
        <v>262</v>
      </c>
    </row>
    <row r="107" spans="1:58" ht="15" customHeight="1">
      <c r="A107" s="16"/>
      <c r="B107" s="16"/>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t="s">
        <v>262</v>
      </c>
      <c r="BE107" s="19" t="s">
        <v>262</v>
      </c>
      <c r="BF107" s="19" t="s">
        <v>262</v>
      </c>
    </row>
    <row r="108" spans="1:58" ht="15" customHeight="1">
      <c r="A108" s="16"/>
      <c r="B108" s="16"/>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t="s">
        <v>262</v>
      </c>
      <c r="BE108" s="19" t="s">
        <v>262</v>
      </c>
      <c r="BF108" s="19" t="s">
        <v>262</v>
      </c>
    </row>
    <row r="109" spans="1:58" ht="15" customHeight="1">
      <c r="A109" s="16"/>
      <c r="B109" s="16"/>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t="s">
        <v>262</v>
      </c>
      <c r="BE109" s="19" t="s">
        <v>262</v>
      </c>
      <c r="BF109" s="19" t="s">
        <v>262</v>
      </c>
    </row>
    <row r="110" spans="1:58">
      <c r="C110" s="24"/>
      <c r="D110" s="24"/>
      <c r="E110" s="24"/>
      <c r="F110" s="24"/>
      <c r="G110" s="24"/>
      <c r="BD110" s="1" t="s">
        <v>262</v>
      </c>
      <c r="BE110" s="1" t="s">
        <v>262</v>
      </c>
      <c r="BF110" s="1" t="s">
        <v>262</v>
      </c>
    </row>
    <row r="111" spans="1:58" s="57" customFormat="1" hidden="1">
      <c r="A111" s="49" t="s">
        <v>284</v>
      </c>
      <c r="B111" s="16" t="s">
        <v>35</v>
      </c>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t="s">
        <v>262</v>
      </c>
      <c r="BE111" s="51" t="s">
        <v>262</v>
      </c>
      <c r="BF111" s="51" t="s">
        <v>262</v>
      </c>
    </row>
    <row r="112" spans="1:58" s="57" customFormat="1" hidden="1">
      <c r="A112" s="49" t="s">
        <v>64</v>
      </c>
      <c r="B112" s="16" t="s">
        <v>36</v>
      </c>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t="s">
        <v>262</v>
      </c>
      <c r="BE112" s="51" t="s">
        <v>262</v>
      </c>
      <c r="BF112" s="51" t="s">
        <v>262</v>
      </c>
    </row>
    <row r="113" spans="1:58" s="57" customFormat="1" hidden="1">
      <c r="A113" s="49"/>
      <c r="B113" s="16" t="s">
        <v>37</v>
      </c>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t="s">
        <v>262</v>
      </c>
      <c r="BE113" s="51" t="s">
        <v>262</v>
      </c>
      <c r="BF113" s="51" t="s">
        <v>262</v>
      </c>
    </row>
    <row r="114" spans="1:58" ht="15" hidden="1" customHeight="1">
      <c r="A114" s="16"/>
      <c r="B114" s="16" t="s">
        <v>38</v>
      </c>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t="s">
        <v>262</v>
      </c>
      <c r="BE114" s="51" t="s">
        <v>262</v>
      </c>
      <c r="BF114" s="51" t="s">
        <v>262</v>
      </c>
    </row>
    <row r="115" spans="1:58" ht="15" hidden="1" customHeight="1">
      <c r="A115" s="16"/>
      <c r="B115" s="16"/>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t="s">
        <v>262</v>
      </c>
      <c r="BE115" s="19" t="s">
        <v>262</v>
      </c>
      <c r="BF115" s="19" t="s">
        <v>262</v>
      </c>
    </row>
    <row r="116" spans="1:58" ht="15" hidden="1" customHeight="1">
      <c r="A116" s="16"/>
      <c r="B116" s="16"/>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t="s">
        <v>262</v>
      </c>
      <c r="BE116" s="19" t="s">
        <v>262</v>
      </c>
      <c r="BF116" s="19" t="s">
        <v>262</v>
      </c>
    </row>
    <row r="117" spans="1:58" s="57" customFormat="1" hidden="1">
      <c r="A117" s="49"/>
      <c r="B117" s="16"/>
      <c r="C117" s="19"/>
      <c r="D117" s="19"/>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t="s">
        <v>262</v>
      </c>
      <c r="BE117" s="50" t="s">
        <v>262</v>
      </c>
      <c r="BF117" s="50" t="s">
        <v>262</v>
      </c>
    </row>
    <row r="118" spans="1:58" s="57" customFormat="1" hidden="1">
      <c r="A118" s="49" t="s">
        <v>285</v>
      </c>
      <c r="B118" s="16" t="s">
        <v>35</v>
      </c>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t="s">
        <v>262</v>
      </c>
      <c r="BE118" s="51" t="s">
        <v>262</v>
      </c>
      <c r="BF118" s="51" t="s">
        <v>262</v>
      </c>
    </row>
    <row r="119" spans="1:58" s="57" customFormat="1" hidden="1">
      <c r="A119" s="49" t="s">
        <v>64</v>
      </c>
      <c r="B119" s="16" t="s">
        <v>36</v>
      </c>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t="s">
        <v>262</v>
      </c>
      <c r="BE119" s="51" t="s">
        <v>262</v>
      </c>
      <c r="BF119" s="51" t="s">
        <v>262</v>
      </c>
    </row>
    <row r="120" spans="1:58" s="57" customFormat="1" hidden="1">
      <c r="A120" s="49"/>
      <c r="B120" s="16" t="s">
        <v>37</v>
      </c>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t="s">
        <v>262</v>
      </c>
      <c r="BE120" s="51" t="s">
        <v>262</v>
      </c>
      <c r="BF120" s="51" t="s">
        <v>262</v>
      </c>
    </row>
    <row r="121" spans="1:58" ht="15" hidden="1" customHeight="1">
      <c r="A121" s="16"/>
      <c r="B121" s="16" t="s">
        <v>38</v>
      </c>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t="s">
        <v>262</v>
      </c>
      <c r="BE121" s="51" t="s">
        <v>262</v>
      </c>
      <c r="BF121" s="51" t="s">
        <v>262</v>
      </c>
    </row>
    <row r="122" spans="1:58" ht="15" hidden="1" customHeight="1">
      <c r="A122" s="16"/>
      <c r="B122" s="16"/>
      <c r="C122" s="50"/>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t="s">
        <v>262</v>
      </c>
      <c r="BE122" s="19" t="s">
        <v>262</v>
      </c>
      <c r="BF122" s="19" t="s">
        <v>262</v>
      </c>
    </row>
    <row r="123" spans="1:58" ht="15" hidden="1" customHeight="1">
      <c r="A123" s="16"/>
      <c r="B123" s="16"/>
      <c r="C123" s="50"/>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t="s">
        <v>262</v>
      </c>
      <c r="BE123" s="19" t="s">
        <v>262</v>
      </c>
      <c r="BF123" s="19" t="s">
        <v>262</v>
      </c>
    </row>
    <row r="124" spans="1:58" ht="15" hidden="1" customHeight="1">
      <c r="A124" s="16"/>
      <c r="B124" s="16"/>
      <c r="C124" s="50"/>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t="s">
        <v>262</v>
      </c>
      <c r="BE124" s="19" t="s">
        <v>262</v>
      </c>
      <c r="BF124" s="19" t="s">
        <v>262</v>
      </c>
    </row>
    <row r="125" spans="1:58" s="57" customFormat="1" hidden="1">
      <c r="A125" s="49" t="s">
        <v>286</v>
      </c>
      <c r="B125" s="16" t="s">
        <v>35</v>
      </c>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t="s">
        <v>262</v>
      </c>
      <c r="BE125" s="51" t="s">
        <v>262</v>
      </c>
      <c r="BF125" s="51" t="s">
        <v>262</v>
      </c>
    </row>
    <row r="126" spans="1:58" s="57" customFormat="1" hidden="1">
      <c r="A126" s="49" t="s">
        <v>64</v>
      </c>
      <c r="B126" s="16" t="s">
        <v>36</v>
      </c>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t="s">
        <v>262</v>
      </c>
      <c r="BE126" s="51" t="s">
        <v>262</v>
      </c>
      <c r="BF126" s="51" t="s">
        <v>262</v>
      </c>
    </row>
    <row r="127" spans="1:58" s="57" customFormat="1" hidden="1">
      <c r="A127" s="49"/>
      <c r="B127" s="16" t="s">
        <v>37</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t="s">
        <v>262</v>
      </c>
      <c r="BE127" s="51" t="s">
        <v>262</v>
      </c>
      <c r="BF127" s="51" t="s">
        <v>262</v>
      </c>
    </row>
    <row r="128" spans="1:58" s="57" customFormat="1" hidden="1">
      <c r="A128" s="49"/>
      <c r="B128" s="16" t="s">
        <v>38</v>
      </c>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t="s">
        <v>262</v>
      </c>
      <c r="BE128" s="51" t="s">
        <v>262</v>
      </c>
      <c r="BF128" s="51" t="s">
        <v>262</v>
      </c>
    </row>
    <row r="129" spans="1:58" ht="15" hidden="1" customHeight="1">
      <c r="A129" s="16"/>
      <c r="B129" s="16"/>
      <c r="C129" s="50"/>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t="s">
        <v>262</v>
      </c>
      <c r="BE129" s="19" t="s">
        <v>262</v>
      </c>
      <c r="BF129" s="19" t="s">
        <v>262</v>
      </c>
    </row>
    <row r="130" spans="1:58" ht="15" hidden="1" customHeight="1">
      <c r="A130" s="16"/>
      <c r="B130" s="16"/>
      <c r="C130" s="50"/>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t="s">
        <v>262</v>
      </c>
      <c r="BE130" s="19" t="s">
        <v>262</v>
      </c>
      <c r="BF130" s="19" t="s">
        <v>262</v>
      </c>
    </row>
    <row r="131" spans="1:58" ht="15" hidden="1" customHeight="1">
      <c r="A131" s="16"/>
      <c r="B131" s="16"/>
      <c r="C131" s="50"/>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t="s">
        <v>262</v>
      </c>
      <c r="BE131" s="19" t="s">
        <v>262</v>
      </c>
      <c r="BF131" s="19" t="s">
        <v>262</v>
      </c>
    </row>
    <row r="132" spans="1:58" hidden="1">
      <c r="C132" s="24"/>
      <c r="D132" s="24"/>
      <c r="E132" s="24"/>
      <c r="F132" s="24"/>
      <c r="G132" s="24"/>
      <c r="BD132" s="1" t="s">
        <v>262</v>
      </c>
      <c r="BE132" s="1" t="s">
        <v>262</v>
      </c>
      <c r="BF132" s="1" t="s">
        <v>262</v>
      </c>
    </row>
    <row r="133" spans="1:58" s="57" customFormat="1" hidden="1">
      <c r="A133" s="49" t="s">
        <v>287</v>
      </c>
      <c r="B133" s="16" t="s">
        <v>35</v>
      </c>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t="s">
        <v>262</v>
      </c>
      <c r="BE133" s="51" t="s">
        <v>262</v>
      </c>
      <c r="BF133" s="51" t="s">
        <v>262</v>
      </c>
    </row>
    <row r="134" spans="1:58" s="57" customFormat="1" hidden="1">
      <c r="A134" s="49" t="s">
        <v>64</v>
      </c>
      <c r="B134" s="16" t="s">
        <v>36</v>
      </c>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t="s">
        <v>262</v>
      </c>
      <c r="BE134" s="51" t="s">
        <v>262</v>
      </c>
      <c r="BF134" s="51" t="s">
        <v>262</v>
      </c>
    </row>
    <row r="135" spans="1:58" s="57" customFormat="1" hidden="1">
      <c r="A135" s="49"/>
      <c r="B135" s="16" t="s">
        <v>37</v>
      </c>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t="s">
        <v>262</v>
      </c>
      <c r="BE135" s="51" t="s">
        <v>262</v>
      </c>
      <c r="BF135" s="51" t="s">
        <v>262</v>
      </c>
    </row>
    <row r="136" spans="1:58" s="57" customFormat="1" hidden="1">
      <c r="A136" s="49"/>
      <c r="B136" s="16" t="s">
        <v>38</v>
      </c>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t="s">
        <v>262</v>
      </c>
      <c r="BE136" s="51" t="s">
        <v>262</v>
      </c>
      <c r="BF136" s="51" t="s">
        <v>262</v>
      </c>
    </row>
    <row r="137" spans="1:58" ht="15" hidden="1" customHeight="1">
      <c r="A137" s="16"/>
      <c r="B137" s="16"/>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t="s">
        <v>262</v>
      </c>
      <c r="BE137" s="19" t="s">
        <v>262</v>
      </c>
      <c r="BF137" s="19" t="s">
        <v>262</v>
      </c>
    </row>
    <row r="138" spans="1:58" ht="15" hidden="1" customHeight="1">
      <c r="A138" s="16"/>
      <c r="B138" s="16"/>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t="s">
        <v>262</v>
      </c>
      <c r="BE138" s="19" t="s">
        <v>262</v>
      </c>
      <c r="BF138" s="19" t="s">
        <v>262</v>
      </c>
    </row>
    <row r="139" spans="1:58" ht="15" hidden="1" customHeight="1">
      <c r="A139" s="16"/>
      <c r="B139" s="16"/>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t="s">
        <v>262</v>
      </c>
      <c r="BE139" s="19" t="s">
        <v>262</v>
      </c>
      <c r="BF139" s="19" t="s">
        <v>262</v>
      </c>
    </row>
    <row r="140" spans="1:58" s="57" customFormat="1" hidden="1">
      <c r="A140" s="49" t="s">
        <v>288</v>
      </c>
      <c r="B140" s="16" t="s">
        <v>35</v>
      </c>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t="s">
        <v>262</v>
      </c>
      <c r="BE140" s="51" t="s">
        <v>262</v>
      </c>
      <c r="BF140" s="51" t="s">
        <v>262</v>
      </c>
    </row>
    <row r="141" spans="1:58" s="57" customFormat="1" hidden="1">
      <c r="A141" s="49" t="s">
        <v>64</v>
      </c>
      <c r="B141" s="16" t="s">
        <v>36</v>
      </c>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t="s">
        <v>262</v>
      </c>
      <c r="BE141" s="51" t="s">
        <v>262</v>
      </c>
      <c r="BF141" s="51" t="s">
        <v>262</v>
      </c>
    </row>
    <row r="142" spans="1:58" s="57" customFormat="1" hidden="1">
      <c r="A142" s="49"/>
      <c r="B142" s="16" t="s">
        <v>37</v>
      </c>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t="s">
        <v>262</v>
      </c>
      <c r="BE142" s="51" t="s">
        <v>262</v>
      </c>
      <c r="BF142" s="51" t="s">
        <v>262</v>
      </c>
    </row>
    <row r="143" spans="1:58" s="57" customFormat="1" hidden="1">
      <c r="A143" s="49"/>
      <c r="B143" s="16" t="s">
        <v>38</v>
      </c>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t="s">
        <v>262</v>
      </c>
      <c r="BE143" s="51" t="s">
        <v>262</v>
      </c>
      <c r="BF143" s="51" t="s">
        <v>262</v>
      </c>
    </row>
    <row r="144" spans="1:58" ht="15" hidden="1" customHeight="1">
      <c r="A144" s="16"/>
      <c r="B144" s="16"/>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t="s">
        <v>262</v>
      </c>
      <c r="BE144" s="19" t="s">
        <v>262</v>
      </c>
      <c r="BF144" s="19" t="s">
        <v>262</v>
      </c>
    </row>
    <row r="145" spans="1:58" ht="15" hidden="1" customHeight="1">
      <c r="A145" s="16"/>
      <c r="B145" s="16"/>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t="s">
        <v>262</v>
      </c>
      <c r="BE145" s="19" t="s">
        <v>262</v>
      </c>
      <c r="BF145" s="19" t="s">
        <v>262</v>
      </c>
    </row>
    <row r="146" spans="1:58" ht="15" hidden="1" customHeight="1">
      <c r="A146" s="16"/>
      <c r="B146" s="16"/>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t="s">
        <v>262</v>
      </c>
      <c r="BE146" s="19" t="s">
        <v>262</v>
      </c>
      <c r="BF146" s="19" t="s">
        <v>262</v>
      </c>
    </row>
    <row r="147" spans="1:58" s="73" customForma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t="s">
        <v>262</v>
      </c>
      <c r="BE147" s="72" t="s">
        <v>262</v>
      </c>
      <c r="BF147" s="72" t="s">
        <v>262</v>
      </c>
    </row>
    <row r="148" spans="1:58">
      <c r="A148" s="16" t="s">
        <v>289</v>
      </c>
      <c r="B148" s="16" t="s">
        <v>35</v>
      </c>
      <c r="C148" s="19">
        <v>2073.9311630416732</v>
      </c>
      <c r="D148" s="26">
        <v>2051.0953874612119</v>
      </c>
      <c r="E148" s="26">
        <v>1899.2987931967984</v>
      </c>
      <c r="F148" s="26">
        <v>1928.1995325936571</v>
      </c>
      <c r="G148" s="26">
        <v>1798.0488468251328</v>
      </c>
      <c r="H148" s="26">
        <v>1792.8167823624526</v>
      </c>
      <c r="I148" s="26">
        <v>1584.3538850943282</v>
      </c>
      <c r="J148" s="26">
        <v>1886.9711129245848</v>
      </c>
      <c r="K148" s="26">
        <v>1886.8912161560206</v>
      </c>
      <c r="L148" s="26">
        <v>1889.0768937291559</v>
      </c>
      <c r="M148" s="26">
        <v>1894.3116274916165</v>
      </c>
      <c r="N148" s="26">
        <v>1896.6572517522784</v>
      </c>
      <c r="O148" s="26">
        <v>1904.113689437592</v>
      </c>
      <c r="P148" s="26">
        <v>1913.3187334433617</v>
      </c>
      <c r="Q148" s="26">
        <v>1920.1534824518851</v>
      </c>
      <c r="R148" s="26">
        <v>1927.1147486213358</v>
      </c>
      <c r="S148" s="26">
        <v>1934.6352411657585</v>
      </c>
      <c r="T148" s="26">
        <v>1939.3589782198419</v>
      </c>
      <c r="U148" s="26">
        <v>1945.2739406432775</v>
      </c>
      <c r="V148" s="26">
        <v>1952.5241543448519</v>
      </c>
      <c r="W148" s="26">
        <v>1962.300052174116</v>
      </c>
      <c r="X148" s="26">
        <v>1967.3077437568029</v>
      </c>
      <c r="Y148" s="26">
        <v>1978.9340965568481</v>
      </c>
      <c r="Z148" s="26">
        <v>1988.6561482140251</v>
      </c>
      <c r="AA148" s="26">
        <v>1996.3038142802152</v>
      </c>
      <c r="AB148" s="26">
        <v>2002.1007735525955</v>
      </c>
      <c r="AC148" s="26">
        <v>2004.2940281099134</v>
      </c>
      <c r="AD148" s="26">
        <v>2001.8515625836003</v>
      </c>
      <c r="AE148" s="26">
        <v>1998.9858473453996</v>
      </c>
      <c r="AF148" s="26">
        <v>1990.2252435908831</v>
      </c>
      <c r="AG148" s="26">
        <v>1985.5347663017415</v>
      </c>
      <c r="AH148" s="26">
        <v>1980.2721088698827</v>
      </c>
      <c r="AI148" s="26">
        <v>1979.5325900817957</v>
      </c>
      <c r="AJ148" s="26">
        <v>1975.8771492836154</v>
      </c>
      <c r="AK148" s="26">
        <v>1974.4848586993694</v>
      </c>
      <c r="AL148" s="26">
        <v>1975.217521362247</v>
      </c>
      <c r="AM148" s="26">
        <v>1977.0012282681794</v>
      </c>
      <c r="AN148" s="26">
        <v>1978.5059794576478</v>
      </c>
      <c r="AO148" s="26">
        <v>1980.9612206016109</v>
      </c>
      <c r="AP148" s="26">
        <v>1977.4172776499149</v>
      </c>
      <c r="AQ148" s="26">
        <v>1977.9830531694288</v>
      </c>
      <c r="AR148" s="26">
        <v>1974.716889875348</v>
      </c>
      <c r="AS148" s="26">
        <v>1974.4401007490001</v>
      </c>
      <c r="AT148" s="26">
        <v>1976.8534203727891</v>
      </c>
      <c r="AU148" s="26">
        <v>1974.9801171973299</v>
      </c>
      <c r="AV148" s="26">
        <v>1975.9151161581519</v>
      </c>
      <c r="AW148" s="26">
        <v>1971.8955431809011</v>
      </c>
      <c r="AX148" s="26">
        <v>1968.1658180754457</v>
      </c>
      <c r="AY148" s="26">
        <v>1961.638108725657</v>
      </c>
      <c r="AZ148" s="26">
        <v>1962.7447127172595</v>
      </c>
      <c r="BA148" s="26">
        <v>1962.1836499535857</v>
      </c>
      <c r="BB148" s="26">
        <v>1964.5172556519537</v>
      </c>
      <c r="BC148" s="26">
        <v>1969.8862520637422</v>
      </c>
      <c r="BD148" s="26" t="s">
        <v>262</v>
      </c>
      <c r="BE148" s="26" t="s">
        <v>262</v>
      </c>
      <c r="BF148" s="26" t="s">
        <v>262</v>
      </c>
    </row>
    <row r="149" spans="1:58">
      <c r="A149" s="16" t="s">
        <v>18</v>
      </c>
      <c r="B149" s="16" t="s">
        <v>36</v>
      </c>
      <c r="C149" s="19">
        <v>1462.8254282039143</v>
      </c>
      <c r="D149" s="26">
        <v>1462.6025405411203</v>
      </c>
      <c r="E149" s="26">
        <v>1351.0561018691828</v>
      </c>
      <c r="F149" s="26">
        <v>1389.0448627592818</v>
      </c>
      <c r="G149" s="26">
        <v>1280.5387584403311</v>
      </c>
      <c r="H149" s="26">
        <v>1214.623758186739</v>
      </c>
      <c r="I149" s="26">
        <v>1177.481213193274</v>
      </c>
      <c r="J149" s="26">
        <v>1313.5696705741657</v>
      </c>
      <c r="K149" s="26">
        <v>1306.7931539246401</v>
      </c>
      <c r="L149" s="26">
        <v>1301.040725779721</v>
      </c>
      <c r="M149" s="26">
        <v>1297.3791626290406</v>
      </c>
      <c r="N149" s="26">
        <v>1294.9761838805659</v>
      </c>
      <c r="O149" s="26">
        <v>1294.7376725637675</v>
      </c>
      <c r="P149" s="26">
        <v>1295.8338629813136</v>
      </c>
      <c r="Q149" s="26">
        <v>1295.2845890697254</v>
      </c>
      <c r="R149" s="26">
        <v>1296.7096885780575</v>
      </c>
      <c r="S149" s="26">
        <v>1299.0475932935192</v>
      </c>
      <c r="T149" s="26">
        <v>1301.0484254276967</v>
      </c>
      <c r="U149" s="26">
        <v>1301.2736620831242</v>
      </c>
      <c r="V149" s="26">
        <v>1303.862241374095</v>
      </c>
      <c r="W149" s="26">
        <v>1306.3660365011851</v>
      </c>
      <c r="X149" s="26">
        <v>1308.6357926767942</v>
      </c>
      <c r="Y149" s="26">
        <v>1315.3175578139335</v>
      </c>
      <c r="Z149" s="26">
        <v>1320.5735899527356</v>
      </c>
      <c r="AA149" s="26">
        <v>1324.1882775018444</v>
      </c>
      <c r="AB149" s="26">
        <v>1326.0822261562753</v>
      </c>
      <c r="AC149" s="26">
        <v>1327.8212911871308</v>
      </c>
      <c r="AD149" s="26">
        <v>1325.2181713582172</v>
      </c>
      <c r="AE149" s="26">
        <v>1325.6036021006046</v>
      </c>
      <c r="AF149" s="26">
        <v>1320.8661494312878</v>
      </c>
      <c r="AG149" s="26">
        <v>1316.1463952858762</v>
      </c>
      <c r="AH149" s="26">
        <v>1312.6144245016151</v>
      </c>
      <c r="AI149" s="26">
        <v>1309.5118405690757</v>
      </c>
      <c r="AJ149" s="26">
        <v>1303.4585664211613</v>
      </c>
      <c r="AK149" s="26">
        <v>1301.4137707495674</v>
      </c>
      <c r="AL149" s="26">
        <v>1299.4034630911024</v>
      </c>
      <c r="AM149" s="26">
        <v>1297.3209501916772</v>
      </c>
      <c r="AN149" s="26">
        <v>1294.3140115708184</v>
      </c>
      <c r="AO149" s="26">
        <v>1294.2921348527943</v>
      </c>
      <c r="AP149" s="26">
        <v>1292.1352040901011</v>
      </c>
      <c r="AQ149" s="26">
        <v>1290.5962269347701</v>
      </c>
      <c r="AR149" s="26">
        <v>1286.2094965572931</v>
      </c>
      <c r="AS149" s="26">
        <v>1278.7264204345943</v>
      </c>
      <c r="AT149" s="26">
        <v>1273.5863740311761</v>
      </c>
      <c r="AU149" s="26">
        <v>1269.2427072759624</v>
      </c>
      <c r="AV149" s="26">
        <v>1264.208604738953</v>
      </c>
      <c r="AW149" s="26">
        <v>1256.3185955909357</v>
      </c>
      <c r="AX149" s="26">
        <v>1249.4386800858911</v>
      </c>
      <c r="AY149" s="26">
        <v>1242.1432881226092</v>
      </c>
      <c r="AZ149" s="26">
        <v>1240.0612789263564</v>
      </c>
      <c r="BA149" s="26">
        <v>1238.6704453541051</v>
      </c>
      <c r="BB149" s="26">
        <v>1234.8626598867861</v>
      </c>
      <c r="BC149" s="26">
        <v>1233.7719939604494</v>
      </c>
      <c r="BD149" s="26" t="s">
        <v>262</v>
      </c>
      <c r="BE149" s="26" t="s">
        <v>262</v>
      </c>
      <c r="BF149" s="26" t="s">
        <v>262</v>
      </c>
    </row>
    <row r="150" spans="1:58">
      <c r="A150" s="16"/>
      <c r="B150" s="16" t="s">
        <v>37</v>
      </c>
      <c r="C150" s="19">
        <v>2128.243408754412</v>
      </c>
      <c r="D150" s="26">
        <v>2220.3020719976676</v>
      </c>
      <c r="E150" s="26">
        <v>2004.6451049340185</v>
      </c>
      <c r="F150" s="26">
        <v>2026.7556046470611</v>
      </c>
      <c r="G150" s="26">
        <v>1930.4123947345361</v>
      </c>
      <c r="H150" s="26">
        <v>1774.5594594508082</v>
      </c>
      <c r="I150" s="26">
        <v>1734.1649017123973</v>
      </c>
      <c r="J150" s="26">
        <v>1995.3647699163732</v>
      </c>
      <c r="K150" s="26">
        <v>1996.346936422269</v>
      </c>
      <c r="L150" s="26">
        <v>1997.5878109643427</v>
      </c>
      <c r="M150" s="26">
        <v>2001.1317547035683</v>
      </c>
      <c r="N150" s="26">
        <v>2005.546298936722</v>
      </c>
      <c r="O150" s="26">
        <v>2009.3964648309761</v>
      </c>
      <c r="P150" s="26">
        <v>2015.4071925625226</v>
      </c>
      <c r="Q150" s="26">
        <v>2019.6093366935741</v>
      </c>
      <c r="R150" s="26">
        <v>2019.5035724041031</v>
      </c>
      <c r="S150" s="26">
        <v>2022.1290884235914</v>
      </c>
      <c r="T150" s="26">
        <v>2018.1865433724447</v>
      </c>
      <c r="U150" s="26">
        <v>2019.5455919849878</v>
      </c>
      <c r="V150" s="26">
        <v>2017.2277733954288</v>
      </c>
      <c r="W150" s="26">
        <v>2017.2593330927057</v>
      </c>
      <c r="X150" s="26">
        <v>2012.7749121136712</v>
      </c>
      <c r="Y150" s="26">
        <v>2013.676854921245</v>
      </c>
      <c r="Z150" s="26">
        <v>2012.436320411693</v>
      </c>
      <c r="AA150" s="26">
        <v>2007.1829935358419</v>
      </c>
      <c r="AB150" s="26">
        <v>1998.8639540900958</v>
      </c>
      <c r="AC150" s="26">
        <v>1989.8153377391939</v>
      </c>
      <c r="AD150" s="26">
        <v>1972.7964941736627</v>
      </c>
      <c r="AE150" s="26">
        <v>1957.2948263768662</v>
      </c>
      <c r="AF150" s="26">
        <v>1935.5701770297962</v>
      </c>
      <c r="AG150" s="26">
        <v>1918.24972130165</v>
      </c>
      <c r="AH150" s="26">
        <v>1906.3711420439115</v>
      </c>
      <c r="AI150" s="26">
        <v>1896.7003740786386</v>
      </c>
      <c r="AJ150" s="26">
        <v>1886.7787495703383</v>
      </c>
      <c r="AK150" s="26">
        <v>1877.3018150121934</v>
      </c>
      <c r="AL150" s="26">
        <v>1868.443642770425</v>
      </c>
      <c r="AM150" s="26">
        <v>1857.8445548438262</v>
      </c>
      <c r="AN150" s="26">
        <v>1849.0920446982709</v>
      </c>
      <c r="AO150" s="26">
        <v>1836.592336859343</v>
      </c>
      <c r="AP150" s="26">
        <v>1827.2124099156001</v>
      </c>
      <c r="AQ150" s="26">
        <v>1816.5453908749719</v>
      </c>
      <c r="AR150" s="26">
        <v>1807.1707096036939</v>
      </c>
      <c r="AS150" s="26">
        <v>1800.5101380751435</v>
      </c>
      <c r="AT150" s="26">
        <v>1792.0031159475714</v>
      </c>
      <c r="AU150" s="26">
        <v>1784.2618306006889</v>
      </c>
      <c r="AV150" s="26">
        <v>1776.9823290968409</v>
      </c>
      <c r="AW150" s="26">
        <v>1769.9966008981851</v>
      </c>
      <c r="AX150" s="26">
        <v>1760.9019129342964</v>
      </c>
      <c r="AY150" s="26">
        <v>1753.6027198456466</v>
      </c>
      <c r="AZ150" s="26">
        <v>1747.0795475602961</v>
      </c>
      <c r="BA150" s="26">
        <v>1742.9829634006778</v>
      </c>
      <c r="BB150" s="26">
        <v>1737.3670139616615</v>
      </c>
      <c r="BC150" s="26">
        <v>1738.8616624009483</v>
      </c>
      <c r="BD150" s="26" t="s">
        <v>262</v>
      </c>
      <c r="BE150" s="26" t="s">
        <v>262</v>
      </c>
      <c r="BF150" s="26" t="s">
        <v>262</v>
      </c>
    </row>
    <row r="151" spans="1:58">
      <c r="A151" s="16"/>
      <c r="B151" s="16" t="s">
        <v>38</v>
      </c>
      <c r="C151" s="19">
        <v>5665</v>
      </c>
      <c r="D151" s="26">
        <v>5734</v>
      </c>
      <c r="E151" s="26">
        <v>5255</v>
      </c>
      <c r="F151" s="26">
        <v>5344</v>
      </c>
      <c r="G151" s="26">
        <v>5009</v>
      </c>
      <c r="H151" s="26">
        <v>4782</v>
      </c>
      <c r="I151" s="26">
        <v>4496</v>
      </c>
      <c r="J151" s="26">
        <v>5195.9055534151239</v>
      </c>
      <c r="K151" s="26">
        <v>5190.0313065029295</v>
      </c>
      <c r="L151" s="26">
        <v>5187.7054304732192</v>
      </c>
      <c r="M151" s="26">
        <v>5192.8225448242256</v>
      </c>
      <c r="N151" s="26">
        <v>5197.1797345695668</v>
      </c>
      <c r="O151" s="26">
        <v>5208.2478268323357</v>
      </c>
      <c r="P151" s="26">
        <v>5224.5597889871979</v>
      </c>
      <c r="Q151" s="26">
        <v>5235.047408215185</v>
      </c>
      <c r="R151" s="26">
        <v>5243.328009603496</v>
      </c>
      <c r="S151" s="26">
        <v>5255.8119228828691</v>
      </c>
      <c r="T151" s="26">
        <v>5258.5939470199828</v>
      </c>
      <c r="U151" s="26">
        <v>5266.0931947113895</v>
      </c>
      <c r="V151" s="26">
        <v>5273.6141691143757</v>
      </c>
      <c r="W151" s="26">
        <v>5285.9254217680063</v>
      </c>
      <c r="X151" s="26">
        <v>5288.7184485472681</v>
      </c>
      <c r="Y151" s="26">
        <v>5307.9285092920263</v>
      </c>
      <c r="Z151" s="26">
        <v>5321.6660585784539</v>
      </c>
      <c r="AA151" s="26">
        <v>5327.6750853179019</v>
      </c>
      <c r="AB151" s="26">
        <v>5327.0469537989666</v>
      </c>
      <c r="AC151" s="26">
        <v>5321.9306570362378</v>
      </c>
      <c r="AD151" s="26">
        <v>5299.8662281154802</v>
      </c>
      <c r="AE151" s="26">
        <v>5281.8842758228702</v>
      </c>
      <c r="AF151" s="26">
        <v>5246.6615700519669</v>
      </c>
      <c r="AG151" s="26">
        <v>5219.9308828892681</v>
      </c>
      <c r="AH151" s="26">
        <v>5199.2576754154088</v>
      </c>
      <c r="AI151" s="26">
        <v>5185.7448047295102</v>
      </c>
      <c r="AJ151" s="26">
        <v>5166.1144652751154</v>
      </c>
      <c r="AK151" s="26">
        <v>5153.2004444611302</v>
      </c>
      <c r="AL151" s="26">
        <v>5143.0646272237736</v>
      </c>
      <c r="AM151" s="26">
        <v>5132.166733303683</v>
      </c>
      <c r="AN151" s="26">
        <v>5121.9120357267366</v>
      </c>
      <c r="AO151" s="26">
        <v>5111.8456923137483</v>
      </c>
      <c r="AP151" s="26">
        <v>5096.7648916556163</v>
      </c>
      <c r="AQ151" s="26">
        <v>5085.1246709791703</v>
      </c>
      <c r="AR151" s="26">
        <v>5068.0970960363347</v>
      </c>
      <c r="AS151" s="26">
        <v>5053.6766592587373</v>
      </c>
      <c r="AT151" s="26">
        <v>5042.4429103515367</v>
      </c>
      <c r="AU151" s="26">
        <v>5028.4846550739812</v>
      </c>
      <c r="AV151" s="26">
        <v>5017.1060499939458</v>
      </c>
      <c r="AW151" s="26">
        <v>4998.2107396700221</v>
      </c>
      <c r="AX151" s="26">
        <v>4978.5064110956337</v>
      </c>
      <c r="AY151" s="26">
        <v>4957.3841166939128</v>
      </c>
      <c r="AZ151" s="26">
        <v>4949.8855392039113</v>
      </c>
      <c r="BA151" s="26">
        <v>4943.8370587083682</v>
      </c>
      <c r="BB151" s="26">
        <v>4936.7469295004012</v>
      </c>
      <c r="BC151" s="26">
        <v>4942.5199084251399</v>
      </c>
      <c r="BD151" s="26" t="s">
        <v>262</v>
      </c>
      <c r="BE151" s="26" t="s">
        <v>262</v>
      </c>
      <c r="BF151" s="26" t="s">
        <v>262</v>
      </c>
    </row>
    <row r="152" spans="1:58" ht="15" customHeight="1">
      <c r="A152" s="16"/>
      <c r="B152" s="16"/>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t="s">
        <v>262</v>
      </c>
      <c r="BE152" s="19" t="s">
        <v>262</v>
      </c>
      <c r="BF152" s="19" t="s">
        <v>262</v>
      </c>
    </row>
    <row r="153" spans="1:58" ht="15" customHeight="1">
      <c r="A153" s="16"/>
      <c r="B153" s="16"/>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t="s">
        <v>262</v>
      </c>
      <c r="BE153" s="19" t="s">
        <v>262</v>
      </c>
      <c r="BF153" s="19" t="s">
        <v>262</v>
      </c>
    </row>
    <row r="154" spans="1:58" ht="15" customHeight="1">
      <c r="A154" s="16"/>
      <c r="B154" s="16"/>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t="s">
        <v>262</v>
      </c>
      <c r="BE154" s="19" t="s">
        <v>262</v>
      </c>
      <c r="BF154" s="19" t="s">
        <v>262</v>
      </c>
    </row>
    <row r="155" spans="1:58" ht="15" customHeight="1">
      <c r="A155" s="16" t="s">
        <v>290</v>
      </c>
      <c r="B155" s="16" t="s">
        <v>35</v>
      </c>
      <c r="C155" s="19">
        <v>1087.6547964296938</v>
      </c>
      <c r="D155" s="26">
        <v>1041.5180975358594</v>
      </c>
      <c r="E155" s="26">
        <v>976.58183424097206</v>
      </c>
      <c r="F155" s="26">
        <v>996.70546664275048</v>
      </c>
      <c r="G155" s="26">
        <v>940.72391451289116</v>
      </c>
      <c r="H155" s="26">
        <v>917.84470043521071</v>
      </c>
      <c r="I155" s="26">
        <v>843.35222596792198</v>
      </c>
      <c r="J155" s="26">
        <v>941.65337173327839</v>
      </c>
      <c r="K155" s="26">
        <v>941.61350092603925</v>
      </c>
      <c r="L155" s="26">
        <v>942.70421749407126</v>
      </c>
      <c r="M155" s="26">
        <v>945.31650162697849</v>
      </c>
      <c r="N155" s="26">
        <v>946.48703623598385</v>
      </c>
      <c r="O155" s="26">
        <v>950.20801513142248</v>
      </c>
      <c r="P155" s="26">
        <v>954.80159934986443</v>
      </c>
      <c r="Q155" s="26">
        <v>958.21233754545437</v>
      </c>
      <c r="R155" s="26">
        <v>961.68621147765055</v>
      </c>
      <c r="S155" s="26">
        <v>965.43915560755556</v>
      </c>
      <c r="T155" s="26">
        <v>967.79643754668655</v>
      </c>
      <c r="U155" s="26">
        <v>970.74817553120249</v>
      </c>
      <c r="V155" s="26">
        <v>974.36624267124103</v>
      </c>
      <c r="W155" s="26">
        <v>979.24469952179618</v>
      </c>
      <c r="X155" s="26">
        <v>981.7436830150458</v>
      </c>
      <c r="Y155" s="26">
        <v>987.54557062219374</v>
      </c>
      <c r="Z155" s="26">
        <v>992.39715666950576</v>
      </c>
      <c r="AA155" s="26">
        <v>996.21356407913299</v>
      </c>
      <c r="AB155" s="26">
        <v>999.10641506516492</v>
      </c>
      <c r="AC155" s="26">
        <v>1000.2009127682944</v>
      </c>
      <c r="AD155" s="26">
        <v>998.98205155603648</v>
      </c>
      <c r="AE155" s="26">
        <v>997.55197644890006</v>
      </c>
      <c r="AF155" s="26">
        <v>993.18018081972673</v>
      </c>
      <c r="AG155" s="26">
        <v>990.8394964689669</v>
      </c>
      <c r="AH155" s="26">
        <v>988.21327761429325</v>
      </c>
      <c r="AI155" s="26">
        <v>987.84423626782404</v>
      </c>
      <c r="AJ155" s="26">
        <v>986.02006517733878</v>
      </c>
      <c r="AK155" s="26">
        <v>985.32527175198754</v>
      </c>
      <c r="AL155" s="26">
        <v>985.69089169291624</v>
      </c>
      <c r="AM155" s="26">
        <v>986.58101322718392</v>
      </c>
      <c r="AN155" s="26">
        <v>987.33192775972623</v>
      </c>
      <c r="AO155" s="26">
        <v>988.55716437611932</v>
      </c>
      <c r="AP155" s="26">
        <v>986.78863394826203</v>
      </c>
      <c r="AQ155" s="26">
        <v>987.07097235924516</v>
      </c>
      <c r="AR155" s="26">
        <v>985.44106204560194</v>
      </c>
      <c r="AS155" s="26">
        <v>985.30293623524926</v>
      </c>
      <c r="AT155" s="26">
        <v>986.50725279592473</v>
      </c>
      <c r="AU155" s="26">
        <v>985.57242012182201</v>
      </c>
      <c r="AV155" s="26">
        <v>986.03901175006399</v>
      </c>
      <c r="AW155" s="26">
        <v>984.03312812999638</v>
      </c>
      <c r="AX155" s="26">
        <v>982.17188701340763</v>
      </c>
      <c r="AY155" s="26">
        <v>978.91437052212643</v>
      </c>
      <c r="AZ155" s="26">
        <v>979.46659804311423</v>
      </c>
      <c r="BA155" s="26">
        <v>979.18661143412544</v>
      </c>
      <c r="BB155" s="26">
        <v>980.35114843159897</v>
      </c>
      <c r="BC155" s="26">
        <v>983.03043352470695</v>
      </c>
      <c r="BD155" s="26" t="s">
        <v>262</v>
      </c>
      <c r="BE155" s="26" t="s">
        <v>262</v>
      </c>
      <c r="BF155" s="26" t="s">
        <v>262</v>
      </c>
    </row>
    <row r="156" spans="1:58" ht="15" customHeight="1">
      <c r="A156" s="16" t="s">
        <v>18</v>
      </c>
      <c r="B156" s="16" t="s">
        <v>36</v>
      </c>
      <c r="C156" s="19">
        <v>764.13030006310566</v>
      </c>
      <c r="D156" s="26">
        <v>734.97497965644334</v>
      </c>
      <c r="E156" s="26">
        <v>667.17704312279102</v>
      </c>
      <c r="F156" s="26">
        <v>670.71030564212322</v>
      </c>
      <c r="G156" s="26">
        <v>673.06252375966233</v>
      </c>
      <c r="H156" s="26">
        <v>625.04893661934364</v>
      </c>
      <c r="I156" s="26">
        <v>591.03280555071069</v>
      </c>
      <c r="J156" s="26">
        <v>632.4873389969913</v>
      </c>
      <c r="K156" s="26">
        <v>629.22442795440179</v>
      </c>
      <c r="L156" s="26">
        <v>626.45461828868292</v>
      </c>
      <c r="M156" s="26">
        <v>624.69156575662271</v>
      </c>
      <c r="N156" s="26">
        <v>623.53452500854826</v>
      </c>
      <c r="O156" s="26">
        <v>623.41968116625969</v>
      </c>
      <c r="P156" s="26">
        <v>623.94749980866538</v>
      </c>
      <c r="Q156" s="26">
        <v>623.68302293887803</v>
      </c>
      <c r="R156" s="26">
        <v>624.36921219554449</v>
      </c>
      <c r="S156" s="26">
        <v>625.49491962122261</v>
      </c>
      <c r="T156" s="26">
        <v>626.45832568994865</v>
      </c>
      <c r="U156" s="26">
        <v>626.5667777469863</v>
      </c>
      <c r="V156" s="26">
        <v>627.81318565682568</v>
      </c>
      <c r="W156" s="26">
        <v>629.01876976309904</v>
      </c>
      <c r="X156" s="26">
        <v>630.11166348304562</v>
      </c>
      <c r="Y156" s="26">
        <v>633.32895141688243</v>
      </c>
      <c r="Z156" s="26">
        <v>635.85974506690673</v>
      </c>
      <c r="AA156" s="26">
        <v>637.60022687038963</v>
      </c>
      <c r="AB156" s="26">
        <v>638.5121682553596</v>
      </c>
      <c r="AC156" s="26">
        <v>639.34953275786654</v>
      </c>
      <c r="AD156" s="26">
        <v>638.09612353979264</v>
      </c>
      <c r="AE156" s="26">
        <v>638.28170948173488</v>
      </c>
      <c r="AF156" s="26">
        <v>636.0006132448442</v>
      </c>
      <c r="AG156" s="26">
        <v>633.72803889494583</v>
      </c>
      <c r="AH156" s="26">
        <v>632.02738543681903</v>
      </c>
      <c r="AI156" s="26">
        <v>630.53348290582585</v>
      </c>
      <c r="AJ156" s="26">
        <v>627.61881507830196</v>
      </c>
      <c r="AK156" s="26">
        <v>626.63424044774297</v>
      </c>
      <c r="AL156" s="26">
        <v>625.66627188851771</v>
      </c>
      <c r="AM156" s="26">
        <v>624.66353631103686</v>
      </c>
      <c r="AN156" s="26">
        <v>623.21568725556733</v>
      </c>
      <c r="AO156" s="26">
        <v>623.20515355683858</v>
      </c>
      <c r="AP156" s="26">
        <v>622.16658557749395</v>
      </c>
      <c r="AQ156" s="26">
        <v>621.42556392667666</v>
      </c>
      <c r="AR156" s="26">
        <v>619.31334141918308</v>
      </c>
      <c r="AS156" s="26">
        <v>615.71022008471368</v>
      </c>
      <c r="AT156" s="26">
        <v>613.23527387908302</v>
      </c>
      <c r="AU156" s="26">
        <v>611.14378662184913</v>
      </c>
      <c r="AV156" s="26">
        <v>608.71985267361833</v>
      </c>
      <c r="AW156" s="26">
        <v>604.9207919899851</v>
      </c>
      <c r="AX156" s="26">
        <v>601.60809411960281</v>
      </c>
      <c r="AY156" s="26">
        <v>598.09534321406522</v>
      </c>
      <c r="AZ156" s="26">
        <v>597.09285017102036</v>
      </c>
      <c r="BA156" s="26">
        <v>596.42316005498992</v>
      </c>
      <c r="BB156" s="26">
        <v>594.58970108311576</v>
      </c>
      <c r="BC156" s="26">
        <v>594.06454249812668</v>
      </c>
      <c r="BD156" s="26" t="s">
        <v>262</v>
      </c>
      <c r="BE156" s="26" t="s">
        <v>262</v>
      </c>
      <c r="BF156" s="26" t="s">
        <v>262</v>
      </c>
    </row>
    <row r="157" spans="1:58" ht="15" customHeight="1">
      <c r="A157" s="16"/>
      <c r="B157" s="16" t="s">
        <v>37</v>
      </c>
      <c r="C157" s="19">
        <v>1097.2149035072005</v>
      </c>
      <c r="D157" s="26">
        <v>1112.5069228076973</v>
      </c>
      <c r="E157" s="26">
        <v>1073.2411226362369</v>
      </c>
      <c r="F157" s="26">
        <v>996.58422771512642</v>
      </c>
      <c r="G157" s="26">
        <v>997.2135617274464</v>
      </c>
      <c r="H157" s="26">
        <v>930.10636294544554</v>
      </c>
      <c r="I157" s="26">
        <v>901.61496848136721</v>
      </c>
      <c r="J157" s="26">
        <v>987.03368954413293</v>
      </c>
      <c r="K157" s="26">
        <v>987.51953125321631</v>
      </c>
      <c r="L157" s="26">
        <v>988.13334632903116</v>
      </c>
      <c r="M157" s="26">
        <v>989.88640517681824</v>
      </c>
      <c r="N157" s="26">
        <v>992.07011812384405</v>
      </c>
      <c r="O157" s="26">
        <v>993.97465382842188</v>
      </c>
      <c r="P157" s="26">
        <v>996.94794014637284</v>
      </c>
      <c r="Q157" s="26">
        <v>999.02658656140488</v>
      </c>
      <c r="R157" s="26">
        <v>998.97426885066227</v>
      </c>
      <c r="S157" s="26">
        <v>1000.2730152266352</v>
      </c>
      <c r="T157" s="26">
        <v>998.3227829449504</v>
      </c>
      <c r="U157" s="26">
        <v>998.99505439452821</v>
      </c>
      <c r="V157" s="26">
        <v>997.84851463967323</v>
      </c>
      <c r="W157" s="26">
        <v>997.86412606316514</v>
      </c>
      <c r="X157" s="26">
        <v>995.64584765555799</v>
      </c>
      <c r="Y157" s="26">
        <v>996.09200564658761</v>
      </c>
      <c r="Z157" s="26">
        <v>995.47835877237674</v>
      </c>
      <c r="AA157" s="26">
        <v>992.87973084888677</v>
      </c>
      <c r="AB157" s="26">
        <v>988.76460747826525</v>
      </c>
      <c r="AC157" s="26">
        <v>984.28858919992581</v>
      </c>
      <c r="AD157" s="26">
        <v>975.86999215465232</v>
      </c>
      <c r="AE157" s="26">
        <v>968.20188625730259</v>
      </c>
      <c r="AF157" s="26">
        <v>957.45549987102322</v>
      </c>
      <c r="AG157" s="26">
        <v>948.88770636294464</v>
      </c>
      <c r="AH157" s="26">
        <v>943.01180933996613</v>
      </c>
      <c r="AI157" s="26">
        <v>938.22803550101605</v>
      </c>
      <c r="AJ157" s="26">
        <v>933.32017214071948</v>
      </c>
      <c r="AK157" s="26">
        <v>928.63228057145727</v>
      </c>
      <c r="AL157" s="26">
        <v>924.25046800152961</v>
      </c>
      <c r="AM157" s="26">
        <v>919.00748836205662</v>
      </c>
      <c r="AN157" s="26">
        <v>914.67794295161923</v>
      </c>
      <c r="AO157" s="26">
        <v>908.49479642498295</v>
      </c>
      <c r="AP157" s="26">
        <v>903.85489096081812</v>
      </c>
      <c r="AQ157" s="26">
        <v>898.57830829340423</v>
      </c>
      <c r="AR157" s="26">
        <v>893.94099767080684</v>
      </c>
      <c r="AS157" s="26">
        <v>890.64625748624746</v>
      </c>
      <c r="AT157" s="26">
        <v>886.43814598492884</v>
      </c>
      <c r="AU157" s="26">
        <v>882.60881635410271</v>
      </c>
      <c r="AV157" s="26">
        <v>879.00791423549595</v>
      </c>
      <c r="AW157" s="26">
        <v>875.55233098473991</v>
      </c>
      <c r="AX157" s="26">
        <v>871.05352277102872</v>
      </c>
      <c r="AY157" s="26">
        <v>867.44287994841989</v>
      </c>
      <c r="AZ157" s="26">
        <v>864.21610612469874</v>
      </c>
      <c r="BA157" s="26">
        <v>862.18967635177785</v>
      </c>
      <c r="BB157" s="26">
        <v>859.41167236039837</v>
      </c>
      <c r="BC157" s="26">
        <v>860.15102006556128</v>
      </c>
      <c r="BD157" s="26" t="s">
        <v>262</v>
      </c>
      <c r="BE157" s="26" t="s">
        <v>262</v>
      </c>
      <c r="BF157" s="26" t="s">
        <v>262</v>
      </c>
    </row>
    <row r="158" spans="1:58" ht="15" customHeight="1">
      <c r="A158" s="16"/>
      <c r="B158" s="16" t="s">
        <v>38</v>
      </c>
      <c r="C158" s="19">
        <v>2948.9999999999995</v>
      </c>
      <c r="D158" s="26">
        <v>2889</v>
      </c>
      <c r="E158" s="26">
        <v>2717</v>
      </c>
      <c r="F158" s="26">
        <v>2664</v>
      </c>
      <c r="G158" s="26">
        <v>2611</v>
      </c>
      <c r="H158" s="26">
        <v>2473</v>
      </c>
      <c r="I158" s="26">
        <v>2336</v>
      </c>
      <c r="J158" s="26">
        <v>2561.1744002744026</v>
      </c>
      <c r="K158" s="26">
        <v>2558.3574601336577</v>
      </c>
      <c r="L158" s="26">
        <v>2557.2921821117852</v>
      </c>
      <c r="M158" s="26">
        <v>2559.8944725604197</v>
      </c>
      <c r="N158" s="26">
        <v>2562.0916793683764</v>
      </c>
      <c r="O158" s="26">
        <v>2567.6023501261038</v>
      </c>
      <c r="P158" s="26">
        <v>2575.6970393049028</v>
      </c>
      <c r="Q158" s="26">
        <v>2580.9219470457374</v>
      </c>
      <c r="R158" s="26">
        <v>2585.0296925238572</v>
      </c>
      <c r="S158" s="26">
        <v>2591.207090455413</v>
      </c>
      <c r="T158" s="26">
        <v>2592.5775461815856</v>
      </c>
      <c r="U158" s="26">
        <v>2596.3100076727169</v>
      </c>
      <c r="V158" s="26">
        <v>2600.0279429677398</v>
      </c>
      <c r="W158" s="26">
        <v>2606.1275953480604</v>
      </c>
      <c r="X158" s="26">
        <v>2607.5011941536495</v>
      </c>
      <c r="Y158" s="26">
        <v>2616.9665276856636</v>
      </c>
      <c r="Z158" s="26">
        <v>2623.735260508789</v>
      </c>
      <c r="AA158" s="26">
        <v>2626.6935217984092</v>
      </c>
      <c r="AB158" s="26">
        <v>2626.3831907987897</v>
      </c>
      <c r="AC158" s="26">
        <v>2623.839034726087</v>
      </c>
      <c r="AD158" s="26">
        <v>2612.9481672504817</v>
      </c>
      <c r="AE158" s="26">
        <v>2604.0355721879378</v>
      </c>
      <c r="AF158" s="26">
        <v>2586.636293935594</v>
      </c>
      <c r="AG158" s="26">
        <v>2573.4552417268574</v>
      </c>
      <c r="AH158" s="26">
        <v>2563.2524723910783</v>
      </c>
      <c r="AI158" s="26">
        <v>2556.6057546746661</v>
      </c>
      <c r="AJ158" s="26">
        <v>2546.9590523963602</v>
      </c>
      <c r="AK158" s="26">
        <v>2540.591792771188</v>
      </c>
      <c r="AL158" s="26">
        <v>2535.6076315829637</v>
      </c>
      <c r="AM158" s="26">
        <v>2530.2520379002772</v>
      </c>
      <c r="AN158" s="26">
        <v>2525.2255579669127</v>
      </c>
      <c r="AO158" s="26">
        <v>2520.2571143579407</v>
      </c>
      <c r="AP158" s="26">
        <v>2512.8101104865741</v>
      </c>
      <c r="AQ158" s="26">
        <v>2507.0748445793261</v>
      </c>
      <c r="AR158" s="26">
        <v>2498.695401135592</v>
      </c>
      <c r="AS158" s="26">
        <v>2491.6594138062101</v>
      </c>
      <c r="AT158" s="26">
        <v>2486.1806726599366</v>
      </c>
      <c r="AU158" s="26">
        <v>2479.3250230977737</v>
      </c>
      <c r="AV158" s="26">
        <v>2473.7667786591783</v>
      </c>
      <c r="AW158" s="26">
        <v>2464.5062511047213</v>
      </c>
      <c r="AX158" s="26">
        <v>2454.8335039040394</v>
      </c>
      <c r="AY158" s="26">
        <v>2444.4525936846112</v>
      </c>
      <c r="AZ158" s="26">
        <v>2440.7755543388334</v>
      </c>
      <c r="BA158" s="26">
        <v>2437.7994478408932</v>
      </c>
      <c r="BB158" s="26">
        <v>2434.3525218751133</v>
      </c>
      <c r="BC158" s="26">
        <v>2437.2459960883948</v>
      </c>
      <c r="BD158" s="26" t="s">
        <v>262</v>
      </c>
      <c r="BE158" s="26" t="s">
        <v>262</v>
      </c>
      <c r="BF158" s="26" t="s">
        <v>262</v>
      </c>
    </row>
    <row r="159" spans="1:58" ht="15" customHeight="1">
      <c r="A159" s="16"/>
      <c r="B159" s="16"/>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t="s">
        <v>262</v>
      </c>
      <c r="BE159" s="19" t="s">
        <v>262</v>
      </c>
      <c r="BF159" s="19" t="s">
        <v>262</v>
      </c>
    </row>
    <row r="160" spans="1:58" ht="15" customHeight="1">
      <c r="A160" s="16"/>
      <c r="B160" s="16"/>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t="s">
        <v>262</v>
      </c>
      <c r="BE160" s="19" t="s">
        <v>262</v>
      </c>
      <c r="BF160" s="19" t="s">
        <v>262</v>
      </c>
    </row>
    <row r="161" spans="1:58" ht="15" customHeight="1">
      <c r="A161" s="16"/>
      <c r="B161" s="16"/>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t="s">
        <v>262</v>
      </c>
      <c r="BE161" s="19" t="s">
        <v>262</v>
      </c>
      <c r="BF161" s="19" t="s">
        <v>262</v>
      </c>
    </row>
    <row r="162" spans="1:58" ht="15" customHeight="1">
      <c r="A162" s="16" t="s">
        <v>291</v>
      </c>
      <c r="B162" s="16" t="s">
        <v>35</v>
      </c>
      <c r="C162" s="137">
        <v>986.27636661197971</v>
      </c>
      <c r="D162" s="137">
        <v>1009.5772899253526</v>
      </c>
      <c r="E162" s="137">
        <v>922.71695895582639</v>
      </c>
      <c r="F162" s="137">
        <v>931.49406595090659</v>
      </c>
      <c r="G162" s="137">
        <v>857.32493231224157</v>
      </c>
      <c r="H162" s="26">
        <v>874.9720819272419</v>
      </c>
      <c r="I162" s="26">
        <v>741.00165912640637</v>
      </c>
      <c r="J162" s="26">
        <v>945.31774119130648</v>
      </c>
      <c r="K162" s="26">
        <v>945.27771522998137</v>
      </c>
      <c r="L162" s="26">
        <v>946.37267623508455</v>
      </c>
      <c r="M162" s="26">
        <v>948.99512586463811</v>
      </c>
      <c r="N162" s="26">
        <v>950.17021551629455</v>
      </c>
      <c r="O162" s="26">
        <v>953.90567430616954</v>
      </c>
      <c r="P162" s="26">
        <v>958.51713409349725</v>
      </c>
      <c r="Q162" s="26">
        <v>961.94114490643074</v>
      </c>
      <c r="R162" s="26">
        <v>965.42853714368516</v>
      </c>
      <c r="S162" s="26">
        <v>969.19608555820287</v>
      </c>
      <c r="T162" s="26">
        <v>971.56254067315524</v>
      </c>
      <c r="U162" s="26">
        <v>974.52576511207496</v>
      </c>
      <c r="V162" s="26">
        <v>978.15791167361078</v>
      </c>
      <c r="W162" s="26">
        <v>983.05535265231981</v>
      </c>
      <c r="X162" s="26">
        <v>985.56406074175709</v>
      </c>
      <c r="Y162" s="26">
        <v>991.38852593465447</v>
      </c>
      <c r="Z162" s="26">
        <v>996.2589915445194</v>
      </c>
      <c r="AA162" s="26">
        <v>1000.0902502010821</v>
      </c>
      <c r="AB162" s="26">
        <v>1002.9943584874306</v>
      </c>
      <c r="AC162" s="26">
        <v>1004.093115341619</v>
      </c>
      <c r="AD162" s="26">
        <v>1002.8695110275638</v>
      </c>
      <c r="AE162" s="26">
        <v>1001.4338708964997</v>
      </c>
      <c r="AF162" s="26">
        <v>997.04506277115627</v>
      </c>
      <c r="AG162" s="26">
        <v>994.69526983277467</v>
      </c>
      <c r="AH162" s="26">
        <v>992.05883125558933</v>
      </c>
      <c r="AI162" s="26">
        <v>991.68835381397162</v>
      </c>
      <c r="AJ162" s="26">
        <v>989.85708410627672</v>
      </c>
      <c r="AK162" s="26">
        <v>989.15958694738197</v>
      </c>
      <c r="AL162" s="26">
        <v>989.52662966933076</v>
      </c>
      <c r="AM162" s="26">
        <v>990.42021504099546</v>
      </c>
      <c r="AN162" s="26">
        <v>991.17405169792164</v>
      </c>
      <c r="AO162" s="26">
        <v>992.40405622549167</v>
      </c>
      <c r="AP162" s="26">
        <v>990.628643701653</v>
      </c>
      <c r="AQ162" s="26">
        <v>990.91208081018351</v>
      </c>
      <c r="AR162" s="26">
        <v>989.27582782974605</v>
      </c>
      <c r="AS162" s="26">
        <v>989.13716451375069</v>
      </c>
      <c r="AT162" s="26">
        <v>990.34616757686445</v>
      </c>
      <c r="AU162" s="26">
        <v>989.40769707550794</v>
      </c>
      <c r="AV162" s="26">
        <v>989.87610440808794</v>
      </c>
      <c r="AW162" s="26">
        <v>987.8624150509047</v>
      </c>
      <c r="AX162" s="26">
        <v>985.99393106203797</v>
      </c>
      <c r="AY162" s="26">
        <v>982.72373820353062</v>
      </c>
      <c r="AZ162" s="26">
        <v>983.27811467414529</v>
      </c>
      <c r="BA162" s="26">
        <v>982.99703851946015</v>
      </c>
      <c r="BB162" s="26">
        <v>984.16610722035489</v>
      </c>
      <c r="BC162" s="26">
        <v>986.85581853903511</v>
      </c>
      <c r="BD162" s="26" t="s">
        <v>262</v>
      </c>
      <c r="BE162" s="26" t="s">
        <v>262</v>
      </c>
      <c r="BF162" s="26" t="s">
        <v>262</v>
      </c>
    </row>
    <row r="163" spans="1:58" ht="15" customHeight="1">
      <c r="A163" s="16" t="s">
        <v>18</v>
      </c>
      <c r="B163" s="16" t="s">
        <v>36</v>
      </c>
      <c r="C163" s="137">
        <v>698.69512814080872</v>
      </c>
      <c r="D163" s="137">
        <v>727.627560884677</v>
      </c>
      <c r="E163" s="137">
        <v>683.87905874639182</v>
      </c>
      <c r="F163" s="137">
        <v>718.33455711715851</v>
      </c>
      <c r="G163" s="137">
        <v>607.47623468066877</v>
      </c>
      <c r="H163" s="26">
        <v>589.57482156739536</v>
      </c>
      <c r="I163" s="26">
        <v>586.44840764256344</v>
      </c>
      <c r="J163" s="26">
        <v>681.08233157717439</v>
      </c>
      <c r="K163" s="26">
        <v>677.56872597023846</v>
      </c>
      <c r="L163" s="26">
        <v>674.58610749103798</v>
      </c>
      <c r="M163" s="26">
        <v>672.68759687241788</v>
      </c>
      <c r="N163" s="26">
        <v>671.44165887201768</v>
      </c>
      <c r="O163" s="26">
        <v>671.31799139750785</v>
      </c>
      <c r="P163" s="26">
        <v>671.8863631726482</v>
      </c>
      <c r="Q163" s="26">
        <v>671.60156613084723</v>
      </c>
      <c r="R163" s="26">
        <v>672.34047638251286</v>
      </c>
      <c r="S163" s="26">
        <v>673.55267367229646</v>
      </c>
      <c r="T163" s="26">
        <v>674.59009973774801</v>
      </c>
      <c r="U163" s="26">
        <v>674.70688433613793</v>
      </c>
      <c r="V163" s="26">
        <v>676.0490557172692</v>
      </c>
      <c r="W163" s="26">
        <v>677.34726673808609</v>
      </c>
      <c r="X163" s="26">
        <v>678.52412919374842</v>
      </c>
      <c r="Y163" s="26">
        <v>681.98860639705117</v>
      </c>
      <c r="Z163" s="26">
        <v>684.71384488582885</v>
      </c>
      <c r="AA163" s="26">
        <v>686.58805063145473</v>
      </c>
      <c r="AB163" s="26">
        <v>687.57005790091569</v>
      </c>
      <c r="AC163" s="26">
        <v>688.47175842926424</v>
      </c>
      <c r="AD163" s="26">
        <v>687.12204781842456</v>
      </c>
      <c r="AE163" s="26">
        <v>687.3218926188697</v>
      </c>
      <c r="AF163" s="26">
        <v>684.86553618644348</v>
      </c>
      <c r="AG163" s="26">
        <v>682.4183563909304</v>
      </c>
      <c r="AH163" s="26">
        <v>680.58703906479604</v>
      </c>
      <c r="AI163" s="26">
        <v>678.97835766324988</v>
      </c>
      <c r="AJ163" s="26">
        <v>675.83975134285924</v>
      </c>
      <c r="AK163" s="26">
        <v>674.77953030182437</v>
      </c>
      <c r="AL163" s="26">
        <v>673.73719120258477</v>
      </c>
      <c r="AM163" s="26">
        <v>672.65741388064021</v>
      </c>
      <c r="AN163" s="26">
        <v>671.09832431525092</v>
      </c>
      <c r="AO163" s="26">
        <v>671.08698129595564</v>
      </c>
      <c r="AP163" s="26">
        <v>669.96861851260701</v>
      </c>
      <c r="AQ163" s="26">
        <v>669.17066300809336</v>
      </c>
      <c r="AR163" s="26">
        <v>666.89615513810998</v>
      </c>
      <c r="AS163" s="26">
        <v>663.01620034988059</v>
      </c>
      <c r="AT163" s="26">
        <v>660.35110015209295</v>
      </c>
      <c r="AU163" s="26">
        <v>658.09892065411316</v>
      </c>
      <c r="AV163" s="26">
        <v>655.48875206533467</v>
      </c>
      <c r="AW163" s="26">
        <v>651.39780360095062</v>
      </c>
      <c r="AX163" s="26">
        <v>647.83058596628825</v>
      </c>
      <c r="AY163" s="26">
        <v>644.04794490854408</v>
      </c>
      <c r="AZ163" s="26">
        <v>642.96842875533594</v>
      </c>
      <c r="BA163" s="26">
        <v>642.24728529911511</v>
      </c>
      <c r="BB163" s="26">
        <v>640.27295880367035</v>
      </c>
      <c r="BC163" s="26">
        <v>639.70745146232287</v>
      </c>
      <c r="BD163" s="26" t="s">
        <v>262</v>
      </c>
      <c r="BE163" s="26" t="s">
        <v>262</v>
      </c>
      <c r="BF163" s="26" t="s">
        <v>262</v>
      </c>
    </row>
    <row r="164" spans="1:58" ht="15" customHeight="1">
      <c r="A164" s="16"/>
      <c r="B164" s="16" t="s">
        <v>37</v>
      </c>
      <c r="C164" s="137">
        <v>1031.0285052472116</v>
      </c>
      <c r="D164" s="137">
        <v>1107.7951491899703</v>
      </c>
      <c r="E164" s="137">
        <v>931.40398229778157</v>
      </c>
      <c r="F164" s="137">
        <v>1030.1713769319347</v>
      </c>
      <c r="G164" s="137">
        <v>933.19883300708966</v>
      </c>
      <c r="H164" s="26">
        <v>844.45309650536262</v>
      </c>
      <c r="I164" s="26">
        <v>832.5499332310302</v>
      </c>
      <c r="J164" s="26">
        <v>1008.3310803722403</v>
      </c>
      <c r="K164" s="26">
        <v>1008.8274051690527</v>
      </c>
      <c r="L164" s="26">
        <v>1009.4544646353115</v>
      </c>
      <c r="M164" s="26">
        <v>1011.24534952675</v>
      </c>
      <c r="N164" s="26">
        <v>1013.4761808128779</v>
      </c>
      <c r="O164" s="26">
        <v>1015.4218110025541</v>
      </c>
      <c r="P164" s="26">
        <v>1018.4592524161498</v>
      </c>
      <c r="Q164" s="26">
        <v>1020.5827501321692</v>
      </c>
      <c r="R164" s="26">
        <v>1020.5293035534407</v>
      </c>
      <c r="S164" s="26">
        <v>1021.8560731969563</v>
      </c>
      <c r="T164" s="26">
        <v>1019.8637604274944</v>
      </c>
      <c r="U164" s="26">
        <v>1020.5505375904595</v>
      </c>
      <c r="V164" s="26">
        <v>1019.3792587557557</v>
      </c>
      <c r="W164" s="26">
        <v>1019.3952070295405</v>
      </c>
      <c r="X164" s="26">
        <v>1017.1290644581132</v>
      </c>
      <c r="Y164" s="26">
        <v>1017.5848492746574</v>
      </c>
      <c r="Z164" s="26">
        <v>1016.9579616393164</v>
      </c>
      <c r="AA164" s="26">
        <v>1014.3032626869551</v>
      </c>
      <c r="AB164" s="26">
        <v>1010.0993466118307</v>
      </c>
      <c r="AC164" s="26">
        <v>1005.5267485392681</v>
      </c>
      <c r="AD164" s="26">
        <v>996.9265020190104</v>
      </c>
      <c r="AE164" s="26">
        <v>989.09294011956354</v>
      </c>
      <c r="AF164" s="26">
        <v>978.11467715877302</v>
      </c>
      <c r="AG164" s="26">
        <v>969.36201493870522</v>
      </c>
      <c r="AH164" s="26">
        <v>963.35933270394537</v>
      </c>
      <c r="AI164" s="26">
        <v>958.47233857762251</v>
      </c>
      <c r="AJ164" s="26">
        <v>953.4585774296188</v>
      </c>
      <c r="AK164" s="26">
        <v>948.66953444073624</v>
      </c>
      <c r="AL164" s="26">
        <v>944.19317476889535</v>
      </c>
      <c r="AM164" s="26">
        <v>938.83706648176974</v>
      </c>
      <c r="AN164" s="26">
        <v>934.4141017466518</v>
      </c>
      <c r="AO164" s="26">
        <v>928.0975404343601</v>
      </c>
      <c r="AP164" s="26">
        <v>923.35751895478199</v>
      </c>
      <c r="AQ164" s="26">
        <v>917.96708258156752</v>
      </c>
      <c r="AR164" s="26">
        <v>913.22971193288697</v>
      </c>
      <c r="AS164" s="26">
        <v>909.863880588896</v>
      </c>
      <c r="AT164" s="26">
        <v>905.56496996264252</v>
      </c>
      <c r="AU164" s="26">
        <v>901.65301424658617</v>
      </c>
      <c r="AV164" s="26">
        <v>897.97441486134494</v>
      </c>
      <c r="AW164" s="26">
        <v>894.44426991344528</v>
      </c>
      <c r="AX164" s="26">
        <v>889.8483901632676</v>
      </c>
      <c r="AY164" s="26">
        <v>886.15983989722668</v>
      </c>
      <c r="AZ164" s="26">
        <v>882.86344143559734</v>
      </c>
      <c r="BA164" s="26">
        <v>880.79328704889997</v>
      </c>
      <c r="BB164" s="26">
        <v>877.95534160126306</v>
      </c>
      <c r="BC164" s="26">
        <v>878.71064233538698</v>
      </c>
      <c r="BD164" s="26" t="s">
        <v>262</v>
      </c>
      <c r="BE164" s="26" t="s">
        <v>262</v>
      </c>
      <c r="BF164" s="26" t="s">
        <v>262</v>
      </c>
    </row>
    <row r="165" spans="1:58" ht="15" customHeight="1">
      <c r="A165" s="16"/>
      <c r="B165" s="16" t="s">
        <v>38</v>
      </c>
      <c r="C165" s="137">
        <v>2716</v>
      </c>
      <c r="D165" s="137">
        <v>2845</v>
      </c>
      <c r="E165" s="137">
        <v>2538</v>
      </c>
      <c r="F165" s="137">
        <v>2680</v>
      </c>
      <c r="G165" s="137">
        <v>2398</v>
      </c>
      <c r="H165" s="26">
        <v>2309</v>
      </c>
      <c r="I165" s="26">
        <v>2160</v>
      </c>
      <c r="J165" s="26">
        <v>2634.7311531407213</v>
      </c>
      <c r="K165" s="26">
        <v>2631.6738463692727</v>
      </c>
      <c r="L165" s="26">
        <v>2630.4132483614339</v>
      </c>
      <c r="M165" s="26">
        <v>2632.9280722638059</v>
      </c>
      <c r="N165" s="26">
        <v>2635.0880552011904</v>
      </c>
      <c r="O165" s="26">
        <v>2640.6454767062314</v>
      </c>
      <c r="P165" s="26">
        <v>2648.8627496822951</v>
      </c>
      <c r="Q165" s="26">
        <v>2654.1254611694471</v>
      </c>
      <c r="R165" s="26">
        <v>2658.2983170796388</v>
      </c>
      <c r="S165" s="26">
        <v>2664.6048324274557</v>
      </c>
      <c r="T165" s="26">
        <v>2666.0164008383977</v>
      </c>
      <c r="U165" s="26">
        <v>2669.7831870386726</v>
      </c>
      <c r="V165" s="26">
        <v>2673.5862261466359</v>
      </c>
      <c r="W165" s="26">
        <v>2679.7978264199464</v>
      </c>
      <c r="X165" s="26">
        <v>2681.2172543936185</v>
      </c>
      <c r="Y165" s="26">
        <v>2690.9619816063632</v>
      </c>
      <c r="Z165" s="26">
        <v>2697.9307980696649</v>
      </c>
      <c r="AA165" s="26">
        <v>2700.9815635194918</v>
      </c>
      <c r="AB165" s="26">
        <v>2700.6637630001769</v>
      </c>
      <c r="AC165" s="26">
        <v>2698.0916223101513</v>
      </c>
      <c r="AD165" s="26">
        <v>2686.9180608649986</v>
      </c>
      <c r="AE165" s="26">
        <v>2677.8487036349329</v>
      </c>
      <c r="AF165" s="26">
        <v>2660.0252761163729</v>
      </c>
      <c r="AG165" s="26">
        <v>2646.4756411624103</v>
      </c>
      <c r="AH165" s="26">
        <v>2636.0052030243305</v>
      </c>
      <c r="AI165" s="26">
        <v>2629.1390500548441</v>
      </c>
      <c r="AJ165" s="26">
        <v>2619.1554128787548</v>
      </c>
      <c r="AK165" s="26">
        <v>2612.6086516899427</v>
      </c>
      <c r="AL165" s="26">
        <v>2607.4569956408109</v>
      </c>
      <c r="AM165" s="26">
        <v>2601.9146954034054</v>
      </c>
      <c r="AN165" s="26">
        <v>2596.6864777598244</v>
      </c>
      <c r="AO165" s="26">
        <v>2591.5885779558075</v>
      </c>
      <c r="AP165" s="26">
        <v>2583.9547811690418</v>
      </c>
      <c r="AQ165" s="26">
        <v>2578.0498263998443</v>
      </c>
      <c r="AR165" s="26">
        <v>2569.4016949007428</v>
      </c>
      <c r="AS165" s="26">
        <v>2562.0172454525273</v>
      </c>
      <c r="AT165" s="26">
        <v>2556.2622376915997</v>
      </c>
      <c r="AU165" s="26">
        <v>2549.159631976207</v>
      </c>
      <c r="AV165" s="26">
        <v>2543.3392713347675</v>
      </c>
      <c r="AW165" s="26">
        <v>2533.7044885653008</v>
      </c>
      <c r="AX165" s="26">
        <v>2523.6729071915938</v>
      </c>
      <c r="AY165" s="26">
        <v>2512.9315230093016</v>
      </c>
      <c r="AZ165" s="26">
        <v>2509.1099848650783</v>
      </c>
      <c r="BA165" s="26">
        <v>2506.037610867475</v>
      </c>
      <c r="BB165" s="26">
        <v>2502.3944076252883</v>
      </c>
      <c r="BC165" s="26">
        <v>2505.2739123367451</v>
      </c>
      <c r="BD165" s="26" t="s">
        <v>262</v>
      </c>
      <c r="BE165" s="26" t="s">
        <v>262</v>
      </c>
      <c r="BF165" s="26" t="s">
        <v>262</v>
      </c>
    </row>
    <row r="166" spans="1:58" ht="15" customHeight="1">
      <c r="A166" s="16"/>
      <c r="B166" s="16"/>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t="s">
        <v>262</v>
      </c>
      <c r="BE166" s="19" t="s">
        <v>262</v>
      </c>
      <c r="BF166" s="19" t="s">
        <v>262</v>
      </c>
    </row>
    <row r="167" spans="1:58" ht="15" customHeight="1">
      <c r="A167" s="16"/>
      <c r="B167" s="16"/>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t="s">
        <v>262</v>
      </c>
      <c r="BE167" s="19" t="s">
        <v>262</v>
      </c>
      <c r="BF167" s="19" t="s">
        <v>262</v>
      </c>
    </row>
    <row r="168" spans="1:58" ht="15" customHeight="1">
      <c r="A168" s="16"/>
      <c r="B168" s="16"/>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t="s">
        <v>262</v>
      </c>
      <c r="BE168" s="19" t="s">
        <v>262</v>
      </c>
      <c r="BF168" s="19" t="s">
        <v>262</v>
      </c>
    </row>
    <row r="169" spans="1:58">
      <c r="A169" s="16" t="s">
        <v>292</v>
      </c>
      <c r="B169" s="16" t="s">
        <v>35</v>
      </c>
      <c r="C169" s="19">
        <v>1838.8556208623527</v>
      </c>
      <c r="D169" s="26">
        <v>1876.9056718250317</v>
      </c>
      <c r="E169" s="26">
        <v>1898.3142234011582</v>
      </c>
      <c r="F169" s="26">
        <v>1891.175816758348</v>
      </c>
      <c r="G169" s="26">
        <v>1912.8158977214002</v>
      </c>
      <c r="H169" s="139">
        <v>2358.3271699558245</v>
      </c>
      <c r="I169" s="139">
        <v>2392.3881247965564</v>
      </c>
      <c r="J169" s="26">
        <v>2938.3320002890687</v>
      </c>
      <c r="K169" s="26">
        <v>2806.0842610717141</v>
      </c>
      <c r="L169" s="26">
        <v>2830.7150404916147</v>
      </c>
      <c r="M169" s="26">
        <v>2804.3620597942477</v>
      </c>
      <c r="N169" s="26">
        <v>2869.1147277163436</v>
      </c>
      <c r="O169" s="26">
        <v>2877.6767846367561</v>
      </c>
      <c r="P169" s="26">
        <v>2757.1175740326589</v>
      </c>
      <c r="Q169" s="26">
        <v>2755.729419826358</v>
      </c>
      <c r="R169" s="26">
        <v>2756.328045781162</v>
      </c>
      <c r="S169" s="26">
        <v>2778.3205979403924</v>
      </c>
      <c r="T169" s="26">
        <v>2795.3185251499408</v>
      </c>
      <c r="U169" s="26">
        <v>2684.1305339425039</v>
      </c>
      <c r="V169" s="26">
        <v>2674.4554798415534</v>
      </c>
      <c r="W169" s="26">
        <v>2655.8489762733275</v>
      </c>
      <c r="X169" s="26">
        <v>2675.4638892362968</v>
      </c>
      <c r="Y169" s="26">
        <v>2681.5566492964622</v>
      </c>
      <c r="Z169" s="26">
        <v>2575.0520178724105</v>
      </c>
      <c r="AA169" s="26">
        <v>2583.1636107467011</v>
      </c>
      <c r="AB169" s="26">
        <v>2574.3192483647736</v>
      </c>
      <c r="AC169" s="26">
        <v>2571.0408958862909</v>
      </c>
      <c r="AD169" s="26">
        <v>2562.4505088050146</v>
      </c>
      <c r="AE169" s="26">
        <v>2504.1980767000496</v>
      </c>
      <c r="AF169" s="26">
        <v>2506.965400972922</v>
      </c>
      <c r="AG169" s="26">
        <v>2501.0975403698749</v>
      </c>
      <c r="AH169" s="26">
        <v>2514.3976211641061</v>
      </c>
      <c r="AI169" s="26">
        <v>2533.8015840336402</v>
      </c>
      <c r="AJ169" s="26">
        <v>2559.4339749446908</v>
      </c>
      <c r="AK169" s="26">
        <v>2597.2740449313033</v>
      </c>
      <c r="AL169" s="26">
        <v>2614.1115679972072</v>
      </c>
      <c r="AM169" s="26">
        <v>2652.2459548768811</v>
      </c>
      <c r="AN169" s="26">
        <v>2689.959439115175</v>
      </c>
      <c r="AO169" s="26">
        <v>2732.3865888241826</v>
      </c>
      <c r="AP169" s="26">
        <v>2776.4989044057111</v>
      </c>
      <c r="AQ169" s="26">
        <v>2791.8947983587896</v>
      </c>
      <c r="AR169" s="26">
        <v>2834.4144253360046</v>
      </c>
      <c r="AS169" s="26">
        <v>2869.1919099265961</v>
      </c>
      <c r="AT169" s="26">
        <v>2898.6960191742237</v>
      </c>
      <c r="AU169" s="26">
        <v>2917.1711904713366</v>
      </c>
      <c r="AV169" s="26">
        <v>2935.5041886207564</v>
      </c>
      <c r="AW169" s="26">
        <v>2942.8201635665173</v>
      </c>
      <c r="AX169" s="26">
        <v>2950.0819559916872</v>
      </c>
      <c r="AY169" s="26">
        <v>2951.508257863492</v>
      </c>
      <c r="AZ169" s="26">
        <v>2940.6260010687729</v>
      </c>
      <c r="BA169" s="26">
        <v>2927.659432811497</v>
      </c>
      <c r="BB169" s="26">
        <v>2906.408488368701</v>
      </c>
      <c r="BC169" s="26">
        <v>2892.0624933140921</v>
      </c>
      <c r="BD169" s="26" t="s">
        <v>262</v>
      </c>
      <c r="BE169" s="26" t="s">
        <v>262</v>
      </c>
      <c r="BF169" s="26" t="s">
        <v>262</v>
      </c>
    </row>
    <row r="170" spans="1:58">
      <c r="A170" s="16" t="s">
        <v>19</v>
      </c>
      <c r="B170" s="16" t="s">
        <v>36</v>
      </c>
      <c r="C170" s="19">
        <v>1498.8124182452057</v>
      </c>
      <c r="D170" s="26">
        <v>1507.2733735644524</v>
      </c>
      <c r="E170" s="26">
        <v>1527.7669263638149</v>
      </c>
      <c r="F170" s="26">
        <v>1516.4688116489124</v>
      </c>
      <c r="G170" s="26">
        <v>1545.617194016429</v>
      </c>
      <c r="H170" s="139">
        <v>2951.7885896921061</v>
      </c>
      <c r="I170" s="139">
        <v>2996.0541127124907</v>
      </c>
      <c r="J170" s="26">
        <v>2370.642977886228</v>
      </c>
      <c r="K170" s="26">
        <v>2270.7976258987724</v>
      </c>
      <c r="L170" s="26">
        <v>2284.2968805454211</v>
      </c>
      <c r="M170" s="26">
        <v>2263.9171155236668</v>
      </c>
      <c r="N170" s="26">
        <v>2320.0343653340888</v>
      </c>
      <c r="O170" s="26">
        <v>2331.7877437487286</v>
      </c>
      <c r="P170" s="26">
        <v>2244.6714932901118</v>
      </c>
      <c r="Q170" s="26">
        <v>2249.7257621362687</v>
      </c>
      <c r="R170" s="26">
        <v>2256.5783329466594</v>
      </c>
      <c r="S170" s="26">
        <v>2288.8965282736362</v>
      </c>
      <c r="T170" s="26">
        <v>2315.6184576155119</v>
      </c>
      <c r="U170" s="26">
        <v>2241.1685659999748</v>
      </c>
      <c r="V170" s="26">
        <v>2242.0466426949683</v>
      </c>
      <c r="W170" s="26">
        <v>2243.2362922063385</v>
      </c>
      <c r="X170" s="26">
        <v>2276.9671686197207</v>
      </c>
      <c r="Y170" s="26">
        <v>2304.1854410456808</v>
      </c>
      <c r="Z170" s="26">
        <v>2233.0231519395779</v>
      </c>
      <c r="AA170" s="26">
        <v>2249.5672328276028</v>
      </c>
      <c r="AB170" s="26">
        <v>2252.4132773142273</v>
      </c>
      <c r="AC170" s="26">
        <v>2263.0946734467416</v>
      </c>
      <c r="AD170" s="26">
        <v>2270.6626314743467</v>
      </c>
      <c r="AE170" s="26">
        <v>2238.3130745248809</v>
      </c>
      <c r="AF170" s="26">
        <v>2255.1468598081146</v>
      </c>
      <c r="AG170" s="26">
        <v>2261.4588409193507</v>
      </c>
      <c r="AH170" s="26">
        <v>2290.9493289708189</v>
      </c>
      <c r="AI170" s="26">
        <v>2321.8285951303487</v>
      </c>
      <c r="AJ170" s="26">
        <v>2362.633874404808</v>
      </c>
      <c r="AK170" s="26">
        <v>2402.8879617758139</v>
      </c>
      <c r="AL170" s="26">
        <v>2424.9447683886942</v>
      </c>
      <c r="AM170" s="26">
        <v>2464.6245564612445</v>
      </c>
      <c r="AN170" s="26">
        <v>2507.9221572060837</v>
      </c>
      <c r="AO170" s="26">
        <v>2551.3653677195593</v>
      </c>
      <c r="AP170" s="26">
        <v>2588.4468218506681</v>
      </c>
      <c r="AQ170" s="26">
        <v>2593.4606663155578</v>
      </c>
      <c r="AR170" s="26">
        <v>2625.2189730464183</v>
      </c>
      <c r="AS170" s="26">
        <v>2650.7685184722804</v>
      </c>
      <c r="AT170" s="26">
        <v>2672.0151016548334</v>
      </c>
      <c r="AU170" s="26">
        <v>2679.571721614956</v>
      </c>
      <c r="AV170" s="26">
        <v>2677.1386507822344</v>
      </c>
      <c r="AW170" s="26">
        <v>2672.9503367330622</v>
      </c>
      <c r="AX170" s="26">
        <v>2669.4079288586718</v>
      </c>
      <c r="AY170" s="26">
        <v>2654.2651285308939</v>
      </c>
      <c r="AZ170" s="26">
        <v>2628.0641288684292</v>
      </c>
      <c r="BA170" s="26">
        <v>2595.149471781639</v>
      </c>
      <c r="BB170" s="26">
        <v>2559.9712006260161</v>
      </c>
      <c r="BC170" s="26">
        <v>2528.1718306462908</v>
      </c>
      <c r="BD170" s="26"/>
      <c r="BE170" s="26"/>
      <c r="BF170" s="26"/>
    </row>
    <row r="171" spans="1:58">
      <c r="A171" s="16"/>
      <c r="B171" s="16" t="s">
        <v>37</v>
      </c>
      <c r="C171" s="19">
        <v>2313.9322819427689</v>
      </c>
      <c r="D171" s="26">
        <v>2350.5162963871098</v>
      </c>
      <c r="E171" s="26">
        <v>2370.0802935195406</v>
      </c>
      <c r="F171" s="26">
        <v>2359.1275454879788</v>
      </c>
      <c r="G171" s="26">
        <v>2388.6977063979807</v>
      </c>
      <c r="H171" s="139">
        <v>3234</v>
      </c>
      <c r="I171" s="139">
        <v>3270</v>
      </c>
      <c r="J171" s="26">
        <v>3665.6004012262511</v>
      </c>
      <c r="K171" s="26">
        <v>3502.2324712837471</v>
      </c>
      <c r="L171" s="26">
        <v>3525.490032418089</v>
      </c>
      <c r="M171" s="26">
        <v>3538.7834784677816</v>
      </c>
      <c r="N171" s="26">
        <v>3566.2623934884127</v>
      </c>
      <c r="O171" s="26">
        <v>3579.2869631031244</v>
      </c>
      <c r="P171" s="26">
        <v>3423.1152008705635</v>
      </c>
      <c r="Q171" s="26">
        <v>3420.154163833754</v>
      </c>
      <c r="R171" s="26">
        <v>3417.8464976685127</v>
      </c>
      <c r="S171" s="26">
        <v>3445.007916996085</v>
      </c>
      <c r="T171" s="26">
        <v>3468.7586244484428</v>
      </c>
      <c r="U171" s="26">
        <v>3326.4287905613055</v>
      </c>
      <c r="V171" s="26">
        <v>3309.7080219190898</v>
      </c>
      <c r="W171" s="26">
        <v>3281.1424845134552</v>
      </c>
      <c r="X171" s="26">
        <v>3302.3286631546443</v>
      </c>
      <c r="Y171" s="26">
        <v>3321.6895574554392</v>
      </c>
      <c r="Z171" s="26">
        <v>3191.1379233088401</v>
      </c>
      <c r="AA171" s="26">
        <v>3200.1327423863554</v>
      </c>
      <c r="AB171" s="26">
        <v>3184.958407113917</v>
      </c>
      <c r="AC171" s="26">
        <v>3175.80044676943</v>
      </c>
      <c r="AD171" s="26">
        <v>3167.1645581438133</v>
      </c>
      <c r="AE171" s="26">
        <v>3091.9317800094018</v>
      </c>
      <c r="AF171" s="26">
        <v>3087.2809913764759</v>
      </c>
      <c r="AG171" s="26">
        <v>3073.9657495679548</v>
      </c>
      <c r="AH171" s="26">
        <v>3080.4923838991199</v>
      </c>
      <c r="AI171" s="26">
        <v>3102.6876811158299</v>
      </c>
      <c r="AJ171" s="26">
        <v>3130.1114996869983</v>
      </c>
      <c r="AK171" s="26">
        <v>3164.9088140499261</v>
      </c>
      <c r="AL171" s="26">
        <v>3182.699493149531</v>
      </c>
      <c r="AM171" s="26">
        <v>3228.7019076470824</v>
      </c>
      <c r="AN171" s="26">
        <v>3272.2125987430118</v>
      </c>
      <c r="AO171" s="26">
        <v>3321.5113918445841</v>
      </c>
      <c r="AP171" s="26">
        <v>3369.2356123709528</v>
      </c>
      <c r="AQ171" s="26">
        <v>3387.3502374726331</v>
      </c>
      <c r="AR171" s="26">
        <v>3434.8228250378115</v>
      </c>
      <c r="AS171" s="26">
        <v>3473.6139267763924</v>
      </c>
      <c r="AT171" s="26">
        <v>3504.9629429546981</v>
      </c>
      <c r="AU171" s="26">
        <v>3522.2907412959316</v>
      </c>
      <c r="AV171" s="26">
        <v>3545.6787758441724</v>
      </c>
      <c r="AW171" s="26">
        <v>3557.0965823613151</v>
      </c>
      <c r="AX171" s="26">
        <v>3559.0848530364065</v>
      </c>
      <c r="AY171" s="26">
        <v>3549.6807274536736</v>
      </c>
      <c r="AZ171" s="26">
        <v>3522.8048288490891</v>
      </c>
      <c r="BA171" s="26">
        <v>3500.4121324588104</v>
      </c>
      <c r="BB171" s="26">
        <v>3471.4142635443141</v>
      </c>
      <c r="BC171" s="26">
        <v>3442.5664148235019</v>
      </c>
      <c r="BD171" s="26"/>
      <c r="BE171" s="26"/>
      <c r="BF171" s="26"/>
    </row>
    <row r="172" spans="1:58">
      <c r="A172" s="16"/>
      <c r="B172" s="16" t="s">
        <v>38</v>
      </c>
      <c r="C172" s="19">
        <v>5651.6003210503277</v>
      </c>
      <c r="D172" s="26">
        <v>5734.6953417765944</v>
      </c>
      <c r="E172" s="26">
        <v>5796.1648433727769</v>
      </c>
      <c r="F172" s="26">
        <v>5766.7721738952387</v>
      </c>
      <c r="G172" s="26">
        <v>5847.1307981358095</v>
      </c>
      <c r="H172" s="139">
        <f>SUM(H169:H171)</f>
        <v>8544.1157596479316</v>
      </c>
      <c r="I172" s="139">
        <f>SUM(I169:I171)</f>
        <v>8658.4422375090471</v>
      </c>
      <c r="J172" s="26">
        <f>SUM(J169:J171)</f>
        <v>8974.5753794015473</v>
      </c>
      <c r="K172" s="26">
        <f t="shared" ref="K172:BC172" si="12">SUM(K169:K171)</f>
        <v>8579.1143582542336</v>
      </c>
      <c r="L172" s="26">
        <f t="shared" si="12"/>
        <v>8640.5019534551247</v>
      </c>
      <c r="M172" s="26">
        <f t="shared" si="12"/>
        <v>8607.0626537856951</v>
      </c>
      <c r="N172" s="26">
        <f t="shared" si="12"/>
        <v>8755.4114865388456</v>
      </c>
      <c r="O172" s="26">
        <f t="shared" si="12"/>
        <v>8788.7514914886087</v>
      </c>
      <c r="P172" s="26">
        <f t="shared" si="12"/>
        <v>8424.9042681933333</v>
      </c>
      <c r="Q172" s="26">
        <f t="shared" si="12"/>
        <v>8425.6093457963798</v>
      </c>
      <c r="R172" s="26">
        <f t="shared" si="12"/>
        <v>8430.7528763963346</v>
      </c>
      <c r="S172" s="26">
        <f t="shared" si="12"/>
        <v>8512.2250432101137</v>
      </c>
      <c r="T172" s="26">
        <f t="shared" si="12"/>
        <v>8579.6956072138964</v>
      </c>
      <c r="U172" s="26">
        <f t="shared" si="12"/>
        <v>8251.7278905037838</v>
      </c>
      <c r="V172" s="26">
        <f t="shared" si="12"/>
        <v>8226.210144455612</v>
      </c>
      <c r="W172" s="26">
        <f t="shared" si="12"/>
        <v>8180.2277529931216</v>
      </c>
      <c r="X172" s="26">
        <f t="shared" si="12"/>
        <v>8254.7597210106615</v>
      </c>
      <c r="Y172" s="26">
        <f t="shared" si="12"/>
        <v>8307.4316477975808</v>
      </c>
      <c r="Z172" s="26">
        <f t="shared" si="12"/>
        <v>7999.2130931208285</v>
      </c>
      <c r="AA172" s="26">
        <f t="shared" si="12"/>
        <v>8032.8635859606584</v>
      </c>
      <c r="AB172" s="26">
        <f t="shared" si="12"/>
        <v>8011.6909327929179</v>
      </c>
      <c r="AC172" s="26">
        <f t="shared" si="12"/>
        <v>8009.9360161024624</v>
      </c>
      <c r="AD172" s="26">
        <f t="shared" si="12"/>
        <v>8000.277698423175</v>
      </c>
      <c r="AE172" s="26">
        <f t="shared" si="12"/>
        <v>7834.4429312343327</v>
      </c>
      <c r="AF172" s="26">
        <f t="shared" si="12"/>
        <v>7849.3932521575125</v>
      </c>
      <c r="AG172" s="26">
        <f t="shared" si="12"/>
        <v>7836.5221308571799</v>
      </c>
      <c r="AH172" s="26">
        <f t="shared" si="12"/>
        <v>7885.8393340340444</v>
      </c>
      <c r="AI172" s="26">
        <f t="shared" si="12"/>
        <v>7958.3178602798189</v>
      </c>
      <c r="AJ172" s="26">
        <f t="shared" si="12"/>
        <v>8052.1793490364971</v>
      </c>
      <c r="AK172" s="26">
        <f t="shared" si="12"/>
        <v>8165.0708207570433</v>
      </c>
      <c r="AL172" s="26">
        <f t="shared" si="12"/>
        <v>8221.755829535432</v>
      </c>
      <c r="AM172" s="26">
        <f t="shared" si="12"/>
        <v>8345.5724189852081</v>
      </c>
      <c r="AN172" s="26">
        <f t="shared" si="12"/>
        <v>8470.09419506427</v>
      </c>
      <c r="AO172" s="26">
        <f t="shared" si="12"/>
        <v>8605.2633483883255</v>
      </c>
      <c r="AP172" s="26">
        <f t="shared" si="12"/>
        <v>8734.1813386273316</v>
      </c>
      <c r="AQ172" s="26">
        <f t="shared" si="12"/>
        <v>8772.7057021469809</v>
      </c>
      <c r="AR172" s="26">
        <f t="shared" si="12"/>
        <v>8894.4562234202349</v>
      </c>
      <c r="AS172" s="26">
        <f t="shared" si="12"/>
        <v>8993.5743551752694</v>
      </c>
      <c r="AT172" s="26">
        <f t="shared" si="12"/>
        <v>9075.6740637837556</v>
      </c>
      <c r="AU172" s="26">
        <f t="shared" si="12"/>
        <v>9119.0336533822247</v>
      </c>
      <c r="AV172" s="26">
        <f t="shared" si="12"/>
        <v>9158.3216152471632</v>
      </c>
      <c r="AW172" s="26">
        <f t="shared" si="12"/>
        <v>9172.8670826608941</v>
      </c>
      <c r="AX172" s="26">
        <f t="shared" si="12"/>
        <v>9178.5747378867654</v>
      </c>
      <c r="AY172" s="26">
        <f t="shared" si="12"/>
        <v>9155.4541138480599</v>
      </c>
      <c r="AZ172" s="26">
        <f t="shared" si="12"/>
        <v>9091.4949587862902</v>
      </c>
      <c r="BA172" s="26">
        <f t="shared" si="12"/>
        <v>9023.221037051946</v>
      </c>
      <c r="BB172" s="26">
        <f t="shared" si="12"/>
        <v>8937.793952539032</v>
      </c>
      <c r="BC172" s="26">
        <f t="shared" si="12"/>
        <v>8862.8007387838843</v>
      </c>
      <c r="BD172" s="26"/>
      <c r="BE172" s="26"/>
      <c r="BF172" s="26"/>
    </row>
    <row r="173" spans="1:58" ht="15" customHeight="1">
      <c r="A173" s="16"/>
      <c r="B173" s="16"/>
      <c r="C173" s="19" t="s">
        <v>268</v>
      </c>
      <c r="D173" s="19" t="s">
        <v>268</v>
      </c>
      <c r="E173" s="19" t="s">
        <v>268</v>
      </c>
      <c r="F173" s="19" t="s">
        <v>268</v>
      </c>
      <c r="G173" s="19" t="s">
        <v>268</v>
      </c>
      <c r="H173" s="19" t="s">
        <v>268</v>
      </c>
      <c r="I173" s="19" t="s">
        <v>268</v>
      </c>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row>
    <row r="174" spans="1:58" ht="15" customHeight="1">
      <c r="A174" s="16"/>
      <c r="B174" s="16"/>
      <c r="C174" s="19" t="s">
        <v>268</v>
      </c>
      <c r="D174" s="19" t="s">
        <v>268</v>
      </c>
      <c r="E174" s="19" t="s">
        <v>268</v>
      </c>
      <c r="F174" s="19" t="s">
        <v>268</v>
      </c>
      <c r="G174" s="19" t="s">
        <v>268</v>
      </c>
      <c r="H174" s="19" t="s">
        <v>268</v>
      </c>
      <c r="I174" s="19" t="s">
        <v>268</v>
      </c>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t="s">
        <v>262</v>
      </c>
      <c r="BE174" s="19" t="s">
        <v>262</v>
      </c>
      <c r="BF174" s="19" t="s">
        <v>262</v>
      </c>
    </row>
    <row r="175" spans="1:58" ht="15" customHeight="1">
      <c r="A175" s="16"/>
      <c r="B175" s="16"/>
      <c r="C175" s="19" t="s">
        <v>268</v>
      </c>
      <c r="D175" s="19" t="s">
        <v>268</v>
      </c>
      <c r="E175" s="19" t="s">
        <v>268</v>
      </c>
      <c r="F175" s="19" t="s">
        <v>268</v>
      </c>
      <c r="G175" s="19" t="s">
        <v>268</v>
      </c>
      <c r="H175" s="19" t="s">
        <v>268</v>
      </c>
      <c r="I175" s="19" t="s">
        <v>268</v>
      </c>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t="s">
        <v>262</v>
      </c>
      <c r="BE175" s="19" t="s">
        <v>262</v>
      </c>
      <c r="BF175" s="19" t="s">
        <v>262</v>
      </c>
    </row>
    <row r="176" spans="1:58">
      <c r="A176" s="16" t="s">
        <v>293</v>
      </c>
      <c r="B176" s="16" t="s">
        <v>35</v>
      </c>
      <c r="C176" s="19">
        <v>235.07554217932091</v>
      </c>
      <c r="D176" s="26">
        <v>174.18971563618015</v>
      </c>
      <c r="E176" s="26">
        <v>0.9845697956402546</v>
      </c>
      <c r="F176" s="26">
        <v>37.02371583530919</v>
      </c>
      <c r="G176" s="26">
        <v>-114.76705089626762</v>
      </c>
      <c r="H176" s="26">
        <f>H148-H169</f>
        <v>-565.51038759337189</v>
      </c>
      <c r="I176" s="26">
        <f>I148-I169</f>
        <v>-808.03423970222821</v>
      </c>
      <c r="J176" s="26">
        <f t="shared" ref="J176:BC176" si="13">J148-J169</f>
        <v>-1051.3608873644839</v>
      </c>
      <c r="K176" s="26">
        <f t="shared" si="13"/>
        <v>-919.19304491569346</v>
      </c>
      <c r="L176" s="26">
        <f t="shared" si="13"/>
        <v>-941.63814676245875</v>
      </c>
      <c r="M176" s="26">
        <f t="shared" si="13"/>
        <v>-910.05043230263118</v>
      </c>
      <c r="N176" s="26">
        <f t="shared" si="13"/>
        <v>-972.45747596406522</v>
      </c>
      <c r="O176" s="26">
        <f t="shared" si="13"/>
        <v>-973.56309519916408</v>
      </c>
      <c r="P176" s="26">
        <f t="shared" si="13"/>
        <v>-843.79884058929724</v>
      </c>
      <c r="Q176" s="26">
        <f t="shared" si="13"/>
        <v>-835.57593737447291</v>
      </c>
      <c r="R176" s="26">
        <f t="shared" si="13"/>
        <v>-829.2132971598262</v>
      </c>
      <c r="S176" s="26">
        <f t="shared" si="13"/>
        <v>-843.68535677463387</v>
      </c>
      <c r="T176" s="26">
        <f t="shared" si="13"/>
        <v>-855.9595469300989</v>
      </c>
      <c r="U176" s="26">
        <f t="shared" si="13"/>
        <v>-738.85659329922646</v>
      </c>
      <c r="V176" s="26">
        <f t="shared" si="13"/>
        <v>-721.93132549670145</v>
      </c>
      <c r="W176" s="26">
        <f t="shared" si="13"/>
        <v>-693.54892409921149</v>
      </c>
      <c r="X176" s="26">
        <f t="shared" si="13"/>
        <v>-708.15614547949394</v>
      </c>
      <c r="Y176" s="26">
        <f t="shared" si="13"/>
        <v>-702.62255273961409</v>
      </c>
      <c r="Z176" s="26">
        <f t="shared" si="13"/>
        <v>-586.39586965838544</v>
      </c>
      <c r="AA176" s="26">
        <f t="shared" si="13"/>
        <v>-586.85979646648593</v>
      </c>
      <c r="AB176" s="26">
        <f t="shared" si="13"/>
        <v>-572.2184748121781</v>
      </c>
      <c r="AC176" s="26">
        <f t="shared" si="13"/>
        <v>-566.74686777637748</v>
      </c>
      <c r="AD176" s="26">
        <f t="shared" si="13"/>
        <v>-560.59894622141428</v>
      </c>
      <c r="AE176" s="26">
        <f t="shared" si="13"/>
        <v>-505.21222935464993</v>
      </c>
      <c r="AF176" s="26">
        <f t="shared" si="13"/>
        <v>-516.74015738203889</v>
      </c>
      <c r="AG176" s="26">
        <f t="shared" si="13"/>
        <v>-515.56277406813342</v>
      </c>
      <c r="AH176" s="26">
        <f t="shared" si="13"/>
        <v>-534.12551229422343</v>
      </c>
      <c r="AI176" s="26">
        <f t="shared" si="13"/>
        <v>-554.26899395184455</v>
      </c>
      <c r="AJ176" s="26">
        <f t="shared" si="13"/>
        <v>-583.55682566107544</v>
      </c>
      <c r="AK176" s="26">
        <f t="shared" si="13"/>
        <v>-622.78918623193385</v>
      </c>
      <c r="AL176" s="26">
        <f t="shared" si="13"/>
        <v>-638.8940466349602</v>
      </c>
      <c r="AM176" s="26">
        <f t="shared" si="13"/>
        <v>-675.24472660870174</v>
      </c>
      <c r="AN176" s="26">
        <f t="shared" si="13"/>
        <v>-711.45345965752722</v>
      </c>
      <c r="AO176" s="26">
        <f t="shared" si="13"/>
        <v>-751.42536822257171</v>
      </c>
      <c r="AP176" s="26">
        <f t="shared" si="13"/>
        <v>-799.08162675579615</v>
      </c>
      <c r="AQ176" s="26">
        <f t="shared" si="13"/>
        <v>-813.91174518936077</v>
      </c>
      <c r="AR176" s="26">
        <f t="shared" si="13"/>
        <v>-859.69753546065658</v>
      </c>
      <c r="AS176" s="26">
        <f t="shared" si="13"/>
        <v>-894.75180917759599</v>
      </c>
      <c r="AT176" s="26">
        <f t="shared" si="13"/>
        <v>-921.84259880143463</v>
      </c>
      <c r="AU176" s="26">
        <f t="shared" si="13"/>
        <v>-942.19107327400661</v>
      </c>
      <c r="AV176" s="26">
        <f t="shared" si="13"/>
        <v>-959.58907246260446</v>
      </c>
      <c r="AW176" s="26">
        <f t="shared" si="13"/>
        <v>-970.92462038561621</v>
      </c>
      <c r="AX176" s="26">
        <f t="shared" si="13"/>
        <v>-981.9161379162415</v>
      </c>
      <c r="AY176" s="26">
        <f t="shared" si="13"/>
        <v>-989.87014913783491</v>
      </c>
      <c r="AZ176" s="26">
        <f t="shared" si="13"/>
        <v>-977.88128835151338</v>
      </c>
      <c r="BA176" s="26">
        <f t="shared" si="13"/>
        <v>-965.47578285791133</v>
      </c>
      <c r="BB176" s="26">
        <f t="shared" si="13"/>
        <v>-941.89123271674725</v>
      </c>
      <c r="BC176" s="26">
        <f t="shared" si="13"/>
        <v>-922.1762412503499</v>
      </c>
      <c r="BD176" s="26" t="s">
        <v>262</v>
      </c>
      <c r="BE176" s="26" t="s">
        <v>262</v>
      </c>
      <c r="BF176" s="26" t="s">
        <v>262</v>
      </c>
    </row>
    <row r="177" spans="1:58">
      <c r="A177" s="16" t="s">
        <v>20</v>
      </c>
      <c r="B177" s="16" t="s">
        <v>36</v>
      </c>
      <c r="C177" s="19">
        <v>-35.986990041291165</v>
      </c>
      <c r="D177" s="26">
        <v>-44.670833023332193</v>
      </c>
      <c r="E177" s="26">
        <v>-176.71082449463222</v>
      </c>
      <c r="F177" s="26">
        <v>-127.42394888963076</v>
      </c>
      <c r="G177" s="26">
        <v>-265.07843557609783</v>
      </c>
      <c r="H177" s="26">
        <f t="shared" ref="H177:I179" si="14">H149-H170</f>
        <v>-1737.1648315053671</v>
      </c>
      <c r="I177" s="26">
        <f t="shared" si="14"/>
        <v>-1818.5728995192167</v>
      </c>
      <c r="J177" s="26">
        <f t="shared" ref="J177:BC177" si="15">J149-J170</f>
        <v>-1057.0733073120623</v>
      </c>
      <c r="K177" s="26">
        <f t="shared" si="15"/>
        <v>-964.00447197413223</v>
      </c>
      <c r="L177" s="26">
        <f t="shared" si="15"/>
        <v>-983.2561547657001</v>
      </c>
      <c r="M177" s="26">
        <f t="shared" si="15"/>
        <v>-966.53795289462619</v>
      </c>
      <c r="N177" s="26">
        <f t="shared" si="15"/>
        <v>-1025.0581814535228</v>
      </c>
      <c r="O177" s="26">
        <f t="shared" si="15"/>
        <v>-1037.0500711849611</v>
      </c>
      <c r="P177" s="26">
        <f t="shared" si="15"/>
        <v>-948.83763030879823</v>
      </c>
      <c r="Q177" s="26">
        <f t="shared" si="15"/>
        <v>-954.44117306654334</v>
      </c>
      <c r="R177" s="26">
        <f t="shared" si="15"/>
        <v>-959.86864436860196</v>
      </c>
      <c r="S177" s="26">
        <f t="shared" si="15"/>
        <v>-989.84893498011706</v>
      </c>
      <c r="T177" s="26">
        <f t="shared" si="15"/>
        <v>-1014.5700321878153</v>
      </c>
      <c r="U177" s="26">
        <f t="shared" si="15"/>
        <v>-939.89490391685058</v>
      </c>
      <c r="V177" s="26">
        <f t="shared" si="15"/>
        <v>-938.18440132087335</v>
      </c>
      <c r="W177" s="26">
        <f t="shared" si="15"/>
        <v>-936.87025570515334</v>
      </c>
      <c r="X177" s="26">
        <f t="shared" si="15"/>
        <v>-968.33137594292657</v>
      </c>
      <c r="Y177" s="26">
        <f t="shared" si="15"/>
        <v>-988.86788323174733</v>
      </c>
      <c r="Z177" s="26">
        <f t="shared" si="15"/>
        <v>-912.44956198684235</v>
      </c>
      <c r="AA177" s="26">
        <f t="shared" si="15"/>
        <v>-925.3789553257584</v>
      </c>
      <c r="AB177" s="26">
        <f t="shared" si="15"/>
        <v>-926.33105115795206</v>
      </c>
      <c r="AC177" s="26">
        <f t="shared" si="15"/>
        <v>-935.2733822596108</v>
      </c>
      <c r="AD177" s="26">
        <f t="shared" si="15"/>
        <v>-945.44446011612945</v>
      </c>
      <c r="AE177" s="26">
        <f t="shared" si="15"/>
        <v>-912.70947242427633</v>
      </c>
      <c r="AF177" s="26">
        <f t="shared" si="15"/>
        <v>-934.28071037682685</v>
      </c>
      <c r="AG177" s="26">
        <f t="shared" si="15"/>
        <v>-945.31244563347445</v>
      </c>
      <c r="AH177" s="26">
        <f t="shared" si="15"/>
        <v>-978.33490446920382</v>
      </c>
      <c r="AI177" s="26">
        <f t="shared" si="15"/>
        <v>-1012.316754561273</v>
      </c>
      <c r="AJ177" s="26">
        <f t="shared" si="15"/>
        <v>-1059.1753079836467</v>
      </c>
      <c r="AK177" s="26">
        <f t="shared" si="15"/>
        <v>-1101.4741910262464</v>
      </c>
      <c r="AL177" s="26">
        <f t="shared" si="15"/>
        <v>-1125.5413052975919</v>
      </c>
      <c r="AM177" s="26">
        <f t="shared" si="15"/>
        <v>-1167.3036062695674</v>
      </c>
      <c r="AN177" s="26">
        <f t="shared" si="15"/>
        <v>-1213.6081456352654</v>
      </c>
      <c r="AO177" s="26">
        <f t="shared" si="15"/>
        <v>-1257.073232866765</v>
      </c>
      <c r="AP177" s="26">
        <f t="shared" si="15"/>
        <v>-1296.3116177605671</v>
      </c>
      <c r="AQ177" s="26">
        <f t="shared" si="15"/>
        <v>-1302.8644393807876</v>
      </c>
      <c r="AR177" s="26">
        <f t="shared" si="15"/>
        <v>-1339.0094764891253</v>
      </c>
      <c r="AS177" s="26">
        <f t="shared" si="15"/>
        <v>-1372.0420980376862</v>
      </c>
      <c r="AT177" s="26">
        <f t="shared" si="15"/>
        <v>-1398.4287276236573</v>
      </c>
      <c r="AU177" s="26">
        <f t="shared" si="15"/>
        <v>-1410.3290143389936</v>
      </c>
      <c r="AV177" s="26">
        <f t="shared" si="15"/>
        <v>-1412.9300460432814</v>
      </c>
      <c r="AW177" s="26">
        <f t="shared" si="15"/>
        <v>-1416.6317411421264</v>
      </c>
      <c r="AX177" s="26">
        <f t="shared" si="15"/>
        <v>-1419.9692487727807</v>
      </c>
      <c r="AY177" s="26">
        <f t="shared" si="15"/>
        <v>-1412.1218404082847</v>
      </c>
      <c r="AZ177" s="26">
        <f t="shared" si="15"/>
        <v>-1388.0028499420728</v>
      </c>
      <c r="BA177" s="26">
        <f t="shared" si="15"/>
        <v>-1356.4790264275339</v>
      </c>
      <c r="BB177" s="26">
        <f t="shared" si="15"/>
        <v>-1325.10854073923</v>
      </c>
      <c r="BC177" s="26">
        <f t="shared" si="15"/>
        <v>-1294.3998366858414</v>
      </c>
      <c r="BD177" s="26" t="s">
        <v>262</v>
      </c>
      <c r="BE177" s="26" t="s">
        <v>262</v>
      </c>
      <c r="BF177" s="26" t="s">
        <v>262</v>
      </c>
    </row>
    <row r="178" spans="1:58">
      <c r="A178" s="16"/>
      <c r="B178" s="16" t="s">
        <v>37</v>
      </c>
      <c r="C178" s="19">
        <v>-185.68887318835664</v>
      </c>
      <c r="D178" s="26">
        <v>-130.21422438944251</v>
      </c>
      <c r="E178" s="26">
        <v>-365.43518858552238</v>
      </c>
      <c r="F178" s="26">
        <v>-332.37194084091743</v>
      </c>
      <c r="G178" s="26">
        <v>-458.28531166344465</v>
      </c>
      <c r="H178" s="26">
        <f t="shared" si="14"/>
        <v>-1459.4405405491918</v>
      </c>
      <c r="I178" s="26">
        <f t="shared" si="14"/>
        <v>-1535.8350982876027</v>
      </c>
      <c r="J178" s="26">
        <f t="shared" ref="J178:BC178" si="16">J150-J171</f>
        <v>-1670.2356313098778</v>
      </c>
      <c r="K178" s="26">
        <f t="shared" si="16"/>
        <v>-1505.8855348614782</v>
      </c>
      <c r="L178" s="26">
        <f t="shared" si="16"/>
        <v>-1527.9022214537463</v>
      </c>
      <c r="M178" s="26">
        <f t="shared" si="16"/>
        <v>-1537.6517237642133</v>
      </c>
      <c r="N178" s="26">
        <f t="shared" si="16"/>
        <v>-1560.7160945516907</v>
      </c>
      <c r="O178" s="26">
        <f t="shared" si="16"/>
        <v>-1569.8904982721483</v>
      </c>
      <c r="P178" s="26">
        <f t="shared" si="16"/>
        <v>-1407.7080083080409</v>
      </c>
      <c r="Q178" s="26">
        <f t="shared" si="16"/>
        <v>-1400.5448271401799</v>
      </c>
      <c r="R178" s="26">
        <f t="shared" si="16"/>
        <v>-1398.3429252644096</v>
      </c>
      <c r="S178" s="26">
        <f t="shared" si="16"/>
        <v>-1422.8788285724936</v>
      </c>
      <c r="T178" s="26">
        <f t="shared" si="16"/>
        <v>-1450.5720810759981</v>
      </c>
      <c r="U178" s="26">
        <f t="shared" si="16"/>
        <v>-1306.8831985763177</v>
      </c>
      <c r="V178" s="26">
        <f t="shared" si="16"/>
        <v>-1292.480248523661</v>
      </c>
      <c r="W178" s="26">
        <f t="shared" si="16"/>
        <v>-1263.8831514207495</v>
      </c>
      <c r="X178" s="26">
        <f t="shared" si="16"/>
        <v>-1289.5537510409731</v>
      </c>
      <c r="Y178" s="26">
        <f t="shared" si="16"/>
        <v>-1308.0127025341942</v>
      </c>
      <c r="Z178" s="26">
        <f t="shared" si="16"/>
        <v>-1178.701602897147</v>
      </c>
      <c r="AA178" s="26">
        <f t="shared" si="16"/>
        <v>-1192.9497488505135</v>
      </c>
      <c r="AB178" s="26">
        <f t="shared" si="16"/>
        <v>-1186.0944530238212</v>
      </c>
      <c r="AC178" s="26">
        <f t="shared" si="16"/>
        <v>-1185.9851090302361</v>
      </c>
      <c r="AD178" s="26">
        <f t="shared" si="16"/>
        <v>-1194.3680639701506</v>
      </c>
      <c r="AE178" s="26">
        <f t="shared" si="16"/>
        <v>-1134.6369536325356</v>
      </c>
      <c r="AF178" s="26">
        <f t="shared" si="16"/>
        <v>-1151.7108143466796</v>
      </c>
      <c r="AG178" s="26">
        <f t="shared" si="16"/>
        <v>-1155.7160282663049</v>
      </c>
      <c r="AH178" s="26">
        <f t="shared" si="16"/>
        <v>-1174.1212418552084</v>
      </c>
      <c r="AI178" s="26">
        <f t="shared" si="16"/>
        <v>-1205.9873070371914</v>
      </c>
      <c r="AJ178" s="26">
        <f t="shared" si="16"/>
        <v>-1243.33275011666</v>
      </c>
      <c r="AK178" s="26">
        <f t="shared" si="16"/>
        <v>-1287.6069990377327</v>
      </c>
      <c r="AL178" s="26">
        <f t="shared" si="16"/>
        <v>-1314.2558503791061</v>
      </c>
      <c r="AM178" s="26">
        <f t="shared" si="16"/>
        <v>-1370.8573528032562</v>
      </c>
      <c r="AN178" s="26">
        <f t="shared" si="16"/>
        <v>-1423.1205540447409</v>
      </c>
      <c r="AO178" s="26">
        <f t="shared" si="16"/>
        <v>-1484.919054985241</v>
      </c>
      <c r="AP178" s="26">
        <f t="shared" si="16"/>
        <v>-1542.0232024553527</v>
      </c>
      <c r="AQ178" s="26">
        <f t="shared" si="16"/>
        <v>-1570.8048465976613</v>
      </c>
      <c r="AR178" s="26">
        <f t="shared" si="16"/>
        <v>-1627.6521154341176</v>
      </c>
      <c r="AS178" s="26">
        <f t="shared" si="16"/>
        <v>-1673.103788701249</v>
      </c>
      <c r="AT178" s="26">
        <f t="shared" si="16"/>
        <v>-1712.9598270071267</v>
      </c>
      <c r="AU178" s="26">
        <f t="shared" si="16"/>
        <v>-1738.0289106952428</v>
      </c>
      <c r="AV178" s="26">
        <f t="shared" si="16"/>
        <v>-1768.6964467473315</v>
      </c>
      <c r="AW178" s="26">
        <f t="shared" si="16"/>
        <v>-1787.09998146313</v>
      </c>
      <c r="AX178" s="26">
        <f t="shared" si="16"/>
        <v>-1798.18294010211</v>
      </c>
      <c r="AY178" s="26">
        <f t="shared" si="16"/>
        <v>-1796.0780076080271</v>
      </c>
      <c r="AZ178" s="26">
        <f t="shared" si="16"/>
        <v>-1775.725281288793</v>
      </c>
      <c r="BA178" s="26">
        <f t="shared" si="16"/>
        <v>-1757.4291690581326</v>
      </c>
      <c r="BB178" s="26">
        <f t="shared" si="16"/>
        <v>-1734.0472495826525</v>
      </c>
      <c r="BC178" s="26">
        <f t="shared" si="16"/>
        <v>-1703.7047524225536</v>
      </c>
      <c r="BD178" s="26" t="s">
        <v>262</v>
      </c>
      <c r="BE178" s="26" t="s">
        <v>262</v>
      </c>
      <c r="BF178" s="26" t="s">
        <v>262</v>
      </c>
    </row>
    <row r="179" spans="1:58">
      <c r="A179" s="16"/>
      <c r="B179" s="16" t="s">
        <v>38</v>
      </c>
      <c r="C179" s="19">
        <v>13.399678949672307</v>
      </c>
      <c r="D179" s="26">
        <v>-0.69534177659488705</v>
      </c>
      <c r="E179" s="26">
        <v>-541.16484337277689</v>
      </c>
      <c r="F179" s="26">
        <v>-422.77217389523912</v>
      </c>
      <c r="G179" s="26">
        <v>-838.13079813580953</v>
      </c>
      <c r="H179" s="26">
        <f>H151-H172</f>
        <v>-3762.1157596479316</v>
      </c>
      <c r="I179" s="26">
        <f t="shared" si="14"/>
        <v>-4162.4422375090471</v>
      </c>
      <c r="J179" s="26">
        <f t="shared" ref="J179:BC179" si="17">J151-J172</f>
        <v>-3778.6698259864233</v>
      </c>
      <c r="K179" s="26">
        <f t="shared" si="17"/>
        <v>-3389.0830517513041</v>
      </c>
      <c r="L179" s="26">
        <f t="shared" si="17"/>
        <v>-3452.7965229819056</v>
      </c>
      <c r="M179" s="26">
        <f t="shared" si="17"/>
        <v>-3414.2401089614696</v>
      </c>
      <c r="N179" s="26">
        <f t="shared" si="17"/>
        <v>-3558.2317519692788</v>
      </c>
      <c r="O179" s="26">
        <f t="shared" si="17"/>
        <v>-3580.503664656273</v>
      </c>
      <c r="P179" s="26">
        <f t="shared" si="17"/>
        <v>-3200.3444792061355</v>
      </c>
      <c r="Q179" s="26">
        <f t="shared" si="17"/>
        <v>-3190.5619375811948</v>
      </c>
      <c r="R179" s="26">
        <f t="shared" si="17"/>
        <v>-3187.4248667928387</v>
      </c>
      <c r="S179" s="26">
        <f t="shared" si="17"/>
        <v>-3256.4131203272445</v>
      </c>
      <c r="T179" s="26">
        <f t="shared" si="17"/>
        <v>-3321.1016601939136</v>
      </c>
      <c r="U179" s="26">
        <f t="shared" si="17"/>
        <v>-2985.6346957923943</v>
      </c>
      <c r="V179" s="26">
        <f t="shared" si="17"/>
        <v>-2952.5959753412362</v>
      </c>
      <c r="W179" s="26">
        <f t="shared" si="17"/>
        <v>-2894.3023312251153</v>
      </c>
      <c r="X179" s="26">
        <f t="shared" si="17"/>
        <v>-2966.0412724633934</v>
      </c>
      <c r="Y179" s="26">
        <f t="shared" si="17"/>
        <v>-2999.5031385055545</v>
      </c>
      <c r="Z179" s="26">
        <f t="shared" si="17"/>
        <v>-2677.5470345423746</v>
      </c>
      <c r="AA179" s="26">
        <f t="shared" si="17"/>
        <v>-2705.1885006427565</v>
      </c>
      <c r="AB179" s="26">
        <f t="shared" si="17"/>
        <v>-2684.6439789939514</v>
      </c>
      <c r="AC179" s="26">
        <f t="shared" si="17"/>
        <v>-2688.0053590662246</v>
      </c>
      <c r="AD179" s="26">
        <f t="shared" si="17"/>
        <v>-2700.4114703076948</v>
      </c>
      <c r="AE179" s="26">
        <f t="shared" si="17"/>
        <v>-2552.5586554114625</v>
      </c>
      <c r="AF179" s="26">
        <f t="shared" si="17"/>
        <v>-2602.7316821055456</v>
      </c>
      <c r="AG179" s="26">
        <f t="shared" si="17"/>
        <v>-2616.5912479679118</v>
      </c>
      <c r="AH179" s="26">
        <f t="shared" si="17"/>
        <v>-2686.5816586186356</v>
      </c>
      <c r="AI179" s="26">
        <f t="shared" si="17"/>
        <v>-2772.5730555503087</v>
      </c>
      <c r="AJ179" s="26">
        <f t="shared" si="17"/>
        <v>-2886.0648837613817</v>
      </c>
      <c r="AK179" s="26">
        <f t="shared" si="17"/>
        <v>-3011.870376295913</v>
      </c>
      <c r="AL179" s="26">
        <f t="shared" si="17"/>
        <v>-3078.6912023116583</v>
      </c>
      <c r="AM179" s="26">
        <f t="shared" si="17"/>
        <v>-3213.405685681525</v>
      </c>
      <c r="AN179" s="26">
        <f t="shared" si="17"/>
        <v>-3348.1821593375334</v>
      </c>
      <c r="AO179" s="26">
        <f t="shared" si="17"/>
        <v>-3493.4176560745773</v>
      </c>
      <c r="AP179" s="26">
        <f t="shared" si="17"/>
        <v>-3637.4164469717152</v>
      </c>
      <c r="AQ179" s="26">
        <f t="shared" si="17"/>
        <v>-3687.5810311678106</v>
      </c>
      <c r="AR179" s="26">
        <f t="shared" si="17"/>
        <v>-3826.3591273839002</v>
      </c>
      <c r="AS179" s="26">
        <f t="shared" si="17"/>
        <v>-3939.897695916532</v>
      </c>
      <c r="AT179" s="26">
        <f t="shared" si="17"/>
        <v>-4033.2311534322189</v>
      </c>
      <c r="AU179" s="26">
        <f t="shared" si="17"/>
        <v>-4090.5489983082434</v>
      </c>
      <c r="AV179" s="26">
        <f t="shared" si="17"/>
        <v>-4141.2155652532174</v>
      </c>
      <c r="AW179" s="26">
        <f t="shared" si="17"/>
        <v>-4174.656342990872</v>
      </c>
      <c r="AX179" s="26">
        <f t="shared" si="17"/>
        <v>-4200.0683267911318</v>
      </c>
      <c r="AY179" s="26">
        <f t="shared" si="17"/>
        <v>-4198.0699971541471</v>
      </c>
      <c r="AZ179" s="26">
        <f t="shared" si="17"/>
        <v>-4141.6094195823789</v>
      </c>
      <c r="BA179" s="26">
        <f t="shared" si="17"/>
        <v>-4079.3839783435778</v>
      </c>
      <c r="BB179" s="26">
        <f t="shared" si="17"/>
        <v>-4001.0470230386309</v>
      </c>
      <c r="BC179" s="26">
        <f t="shared" si="17"/>
        <v>-3920.2808303587444</v>
      </c>
      <c r="BD179" s="26" t="s">
        <v>262</v>
      </c>
      <c r="BE179" s="26" t="s">
        <v>262</v>
      </c>
      <c r="BF179" s="26" t="s">
        <v>262</v>
      </c>
    </row>
    <row r="180" spans="1:58" ht="15" customHeight="1">
      <c r="A180" s="16"/>
      <c r="B180" s="16"/>
      <c r="C180" s="19" t="s">
        <v>268</v>
      </c>
      <c r="D180" s="19" t="s">
        <v>268</v>
      </c>
      <c r="E180" s="19" t="s">
        <v>268</v>
      </c>
      <c r="F180" s="19" t="s">
        <v>268</v>
      </c>
      <c r="G180" s="19" t="s">
        <v>268</v>
      </c>
      <c r="H180" s="19" t="s">
        <v>268</v>
      </c>
      <c r="I180" s="19" t="s">
        <v>268</v>
      </c>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t="s">
        <v>262</v>
      </c>
      <c r="BE180" s="19" t="s">
        <v>262</v>
      </c>
      <c r="BF180" s="19" t="s">
        <v>262</v>
      </c>
    </row>
    <row r="181" spans="1:58" ht="15" customHeight="1">
      <c r="A181" s="16"/>
      <c r="B181" s="16"/>
      <c r="C181" s="19" t="s">
        <v>268</v>
      </c>
      <c r="D181" s="19" t="s">
        <v>268</v>
      </c>
      <c r="E181" s="19" t="s">
        <v>268</v>
      </c>
      <c r="F181" s="19" t="s">
        <v>268</v>
      </c>
      <c r="G181" s="19" t="s">
        <v>268</v>
      </c>
      <c r="H181" s="19" t="s">
        <v>268</v>
      </c>
      <c r="I181" s="19" t="s">
        <v>268</v>
      </c>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row>
    <row r="182" spans="1:58" ht="15" customHeight="1">
      <c r="A182" s="16"/>
      <c r="B182" s="16"/>
      <c r="C182" s="19" t="s">
        <v>268</v>
      </c>
      <c r="D182" s="19" t="s">
        <v>268</v>
      </c>
      <c r="E182" s="19" t="s">
        <v>268</v>
      </c>
      <c r="F182" s="19" t="s">
        <v>268</v>
      </c>
      <c r="G182" s="19" t="s">
        <v>268</v>
      </c>
      <c r="H182" s="19" t="s">
        <v>268</v>
      </c>
      <c r="I182" s="19" t="s">
        <v>268</v>
      </c>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t="s">
        <v>262</v>
      </c>
      <c r="BE182" s="19" t="s">
        <v>262</v>
      </c>
      <c r="BF182" s="19" t="s">
        <v>262</v>
      </c>
    </row>
    <row r="183" spans="1:58" s="5" customFormat="1">
      <c r="A183" s="22"/>
      <c r="B183" s="22"/>
      <c r="C183" s="4" t="s">
        <v>268</v>
      </c>
      <c r="D183" s="4" t="s">
        <v>268</v>
      </c>
      <c r="E183" s="4" t="s">
        <v>268</v>
      </c>
      <c r="F183" s="4" t="s">
        <v>268</v>
      </c>
      <c r="G183" s="138"/>
      <c r="H183" s="33" t="s">
        <v>268</v>
      </c>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t="s">
        <v>262</v>
      </c>
      <c r="BE183" s="27" t="s">
        <v>262</v>
      </c>
      <c r="BF183" s="27" t="s">
        <v>262</v>
      </c>
    </row>
    <row r="184" spans="1:58" s="5" customFormat="1">
      <c r="A184" s="16" t="s">
        <v>294</v>
      </c>
      <c r="B184" s="16" t="s">
        <v>35</v>
      </c>
      <c r="C184" s="19">
        <v>2376.9244578207808</v>
      </c>
      <c r="D184" s="19">
        <v>2456.8102843638053</v>
      </c>
      <c r="E184" s="19">
        <v>2053.0154302042433</v>
      </c>
      <c r="F184" s="19">
        <v>-483.02371583516367</v>
      </c>
      <c r="G184" s="19">
        <v>-2196.2329491038781</v>
      </c>
      <c r="H184" s="139">
        <f t="shared" ref="H184:I186" si="18">H206-H176</f>
        <v>672.51038759337189</v>
      </c>
      <c r="I184" s="139">
        <f t="shared" si="18"/>
        <v>3045.0342397021118</v>
      </c>
      <c r="J184" s="19">
        <v>1271.9782079226077</v>
      </c>
      <c r="K184" s="19">
        <v>1231.5329122509283</v>
      </c>
      <c r="L184" s="19">
        <v>1192.7655103465165</v>
      </c>
      <c r="M184" s="19">
        <v>1162.0607992143036</v>
      </c>
      <c r="N184" s="19">
        <v>1127.3620044930808</v>
      </c>
      <c r="O184" s="19">
        <v>1144.4758242995201</v>
      </c>
      <c r="P184" s="19">
        <v>1118.423845859523</v>
      </c>
      <c r="Q184" s="19">
        <v>1128.3965307348055</v>
      </c>
      <c r="R184" s="19">
        <v>1140.3117165566364</v>
      </c>
      <c r="S184" s="19">
        <v>1146.9199163591852</v>
      </c>
      <c r="T184" s="19">
        <v>1206.6094082684281</v>
      </c>
      <c r="U184" s="19">
        <v>1205.9589180849046</v>
      </c>
      <c r="V184" s="19">
        <v>1223.5183337876274</v>
      </c>
      <c r="W184" s="19">
        <v>1205.8313991361906</v>
      </c>
      <c r="X184" s="19">
        <v>1214.7614792894483</v>
      </c>
      <c r="Y184" s="19">
        <v>1182.7845096230712</v>
      </c>
      <c r="Z184" s="19">
        <v>1161.6913313316122</v>
      </c>
      <c r="AA184" s="19">
        <v>1102.1418627962794</v>
      </c>
      <c r="AB184" s="19">
        <v>954.58869530609286</v>
      </c>
      <c r="AC184" s="19">
        <v>900.84847131122979</v>
      </c>
      <c r="AD184" s="19">
        <v>794.98287067035562</v>
      </c>
      <c r="AE184" s="19">
        <v>768.33877298531718</v>
      </c>
      <c r="AF184" s="19">
        <v>698.75312710625383</v>
      </c>
      <c r="AG184" s="19">
        <v>787.89199062471187</v>
      </c>
      <c r="AH184" s="19">
        <v>812.99581631693377</v>
      </c>
      <c r="AI184" s="19">
        <v>848.47798443647764</v>
      </c>
      <c r="AJ184" s="19">
        <v>882.65828522113338</v>
      </c>
      <c r="AK184" s="19">
        <v>914.41559280945023</v>
      </c>
      <c r="AL184" s="19">
        <v>926.70753070808473</v>
      </c>
      <c r="AM184" s="19">
        <v>947.33631111450563</v>
      </c>
      <c r="AN184" s="19">
        <v>961.21266598785746</v>
      </c>
      <c r="AO184" s="19">
        <v>980.88976295813336</v>
      </c>
      <c r="AP184" s="19">
        <v>997.83351969503667</v>
      </c>
      <c r="AQ184" s="19">
        <v>992.31016570231895</v>
      </c>
      <c r="AR184" s="19">
        <v>1009.2037394356714</v>
      </c>
      <c r="AS184" s="19">
        <v>1029.2459872855814</v>
      </c>
      <c r="AT184" s="19">
        <v>1036.7906758536917</v>
      </c>
      <c r="AU184" s="19">
        <v>1054.6157515618506</v>
      </c>
      <c r="AV184" s="19">
        <v>1062.6194210119913</v>
      </c>
      <c r="AW184" s="19">
        <v>1069.8241167151486</v>
      </c>
      <c r="AX184" s="19">
        <v>1077.7341055321153</v>
      </c>
      <c r="AY184" s="19">
        <v>1086.0027524859465</v>
      </c>
      <c r="AZ184" s="19">
        <v>1077.556965110407</v>
      </c>
      <c r="BA184" s="19">
        <v>1071.7418105917393</v>
      </c>
      <c r="BB184" s="19">
        <v>1055.6139508757121</v>
      </c>
      <c r="BC184" s="19">
        <v>1043.4197176360144</v>
      </c>
      <c r="BD184" s="19"/>
      <c r="BE184" s="19"/>
      <c r="BF184" s="19"/>
    </row>
    <row r="185" spans="1:58" s="5" customFormat="1">
      <c r="A185" s="16" t="s">
        <v>21</v>
      </c>
      <c r="B185" s="16" t="s">
        <v>36</v>
      </c>
      <c r="C185" s="19">
        <v>1190.986990041233</v>
      </c>
      <c r="D185" s="19">
        <v>1397.6708330234196</v>
      </c>
      <c r="E185" s="19">
        <v>1665.7108244945302</v>
      </c>
      <c r="F185" s="19">
        <v>347.42394888964532</v>
      </c>
      <c r="G185" s="19">
        <v>-1160.9215644239021</v>
      </c>
      <c r="H185" s="139">
        <f t="shared" si="18"/>
        <v>1478.1648315052507</v>
      </c>
      <c r="I185" s="139">
        <f t="shared" si="18"/>
        <v>2252.5728995192458</v>
      </c>
      <c r="J185" s="19">
        <v>856.4639219281388</v>
      </c>
      <c r="K185" s="19">
        <v>846.94124463384128</v>
      </c>
      <c r="L185" s="19">
        <v>838.10263957854534</v>
      </c>
      <c r="M185" s="19">
        <v>827.25805974339835</v>
      </c>
      <c r="N185" s="19">
        <v>817.32847514534944</v>
      </c>
      <c r="O185" s="19">
        <v>831.81206179916171</v>
      </c>
      <c r="P185" s="19">
        <v>835.03395449330981</v>
      </c>
      <c r="Q185" s="19">
        <v>842.94407968828045</v>
      </c>
      <c r="R185" s="19">
        <v>866.54713637887141</v>
      </c>
      <c r="S185" s="19">
        <v>879.64346941068254</v>
      </c>
      <c r="T185" s="19">
        <v>897.2172771812584</v>
      </c>
      <c r="U185" s="19">
        <v>902.26924393571801</v>
      </c>
      <c r="V185" s="19">
        <v>888.09338651641019</v>
      </c>
      <c r="W185" s="19">
        <v>850.56507699581596</v>
      </c>
      <c r="X185" s="19">
        <v>863.91869774831196</v>
      </c>
      <c r="Y185" s="19">
        <v>836.39781843718163</v>
      </c>
      <c r="Z185" s="19">
        <v>817.86479634995806</v>
      </c>
      <c r="AA185" s="19">
        <v>778.83119527725523</v>
      </c>
      <c r="AB185" s="19">
        <v>701.48120240261471</v>
      </c>
      <c r="AC185" s="19">
        <v>653.54510068131344</v>
      </c>
      <c r="AD185" s="19">
        <v>609.99262272309954</v>
      </c>
      <c r="AE185" s="19">
        <v>597.38332060151834</v>
      </c>
      <c r="AF185" s="19">
        <v>601.28054910946707</v>
      </c>
      <c r="AG185" s="19">
        <v>617.55830989533558</v>
      </c>
      <c r="AH185" s="19">
        <v>637.9656590019182</v>
      </c>
      <c r="AI185" s="19">
        <v>652.89993379131852</v>
      </c>
      <c r="AJ185" s="19">
        <v>680.08224053789866</v>
      </c>
      <c r="AK185" s="19">
        <v>701.65218515893309</v>
      </c>
      <c r="AL185" s="19">
        <v>703.27453278192445</v>
      </c>
      <c r="AM185" s="19">
        <v>718.57636179965584</v>
      </c>
      <c r="AN185" s="19">
        <v>735.96674878744375</v>
      </c>
      <c r="AO185" s="19">
        <v>754.9273128097102</v>
      </c>
      <c r="AP185" s="19">
        <v>770.0026813384294</v>
      </c>
      <c r="AQ185" s="19">
        <v>749.5304694786978</v>
      </c>
      <c r="AR185" s="19">
        <v>768.26551664917736</v>
      </c>
      <c r="AS185" s="19">
        <v>778.81520682851306</v>
      </c>
      <c r="AT185" s="19">
        <v>796.32865994377346</v>
      </c>
      <c r="AU185" s="19">
        <v>801.81126173533278</v>
      </c>
      <c r="AV185" s="19">
        <v>794.85330176843888</v>
      </c>
      <c r="AW185" s="19">
        <v>801.23183970870889</v>
      </c>
      <c r="AX185" s="19">
        <v>805.98292008525209</v>
      </c>
      <c r="AY185" s="19">
        <v>804.13202355219505</v>
      </c>
      <c r="AZ185" s="19">
        <v>796.27410300134625</v>
      </c>
      <c r="BA185" s="19">
        <v>783.5474385410306</v>
      </c>
      <c r="BB185" s="19">
        <v>768.53064399463756</v>
      </c>
      <c r="BC185" s="19">
        <v>763.02139176348669</v>
      </c>
      <c r="BD185" s="19"/>
      <c r="BE185" s="19"/>
      <c r="BF185" s="19"/>
    </row>
    <row r="186" spans="1:58">
      <c r="A186" s="16"/>
      <c r="B186" s="16" t="s">
        <v>37</v>
      </c>
      <c r="C186" s="19">
        <v>2464.6888731881818</v>
      </c>
      <c r="D186" s="19">
        <v>2339.2142243895587</v>
      </c>
      <c r="E186" s="19">
        <v>1781.4351885854642</v>
      </c>
      <c r="F186" s="19">
        <v>-262.62805915911167</v>
      </c>
      <c r="G186" s="19">
        <v>-773.71468833646804</v>
      </c>
      <c r="H186" s="139">
        <f t="shared" si="18"/>
        <v>1333.4405405490754</v>
      </c>
      <c r="I186" s="139">
        <f t="shared" si="18"/>
        <v>4073.8350982875445</v>
      </c>
      <c r="J186" s="19">
        <v>1682.7409523760191</v>
      </c>
      <c r="K186" s="19">
        <v>1642.7970604511324</v>
      </c>
      <c r="L186" s="19">
        <v>1613.3629376790693</v>
      </c>
      <c r="M186" s="19">
        <v>1531.8112967631387</v>
      </c>
      <c r="N186" s="19">
        <v>1483.4883303817376</v>
      </c>
      <c r="O186" s="19">
        <v>1424.8384122241239</v>
      </c>
      <c r="P186" s="19">
        <v>1381.695891471757</v>
      </c>
      <c r="Q186" s="19">
        <v>1321.7311937228328</v>
      </c>
      <c r="R186" s="19">
        <v>1262.2302523838666</v>
      </c>
      <c r="S186" s="19">
        <v>1245.3660730826659</v>
      </c>
      <c r="T186" s="19">
        <v>1244.4056027438446</v>
      </c>
      <c r="U186" s="19">
        <v>1192.0104902269472</v>
      </c>
      <c r="V186" s="19">
        <v>1123.1311802018172</v>
      </c>
      <c r="W186" s="19">
        <v>1085.0164911363886</v>
      </c>
      <c r="X186" s="19">
        <v>1071.2386272609428</v>
      </c>
      <c r="Y186" s="19">
        <v>1068.1287680137916</v>
      </c>
      <c r="Z186" s="19">
        <v>997.39030542694468</v>
      </c>
      <c r="AA186" s="19">
        <v>946.92006411334683</v>
      </c>
      <c r="AB186" s="19">
        <v>762.50448125263483</v>
      </c>
      <c r="AC186" s="19">
        <v>720.70556474124783</v>
      </c>
      <c r="AD186" s="19">
        <v>641.96825372762726</v>
      </c>
      <c r="AE186" s="19">
        <v>595.83240791990499</v>
      </c>
      <c r="AF186" s="19">
        <v>603.63055601617577</v>
      </c>
      <c r="AG186" s="19">
        <v>719.51781479943622</v>
      </c>
      <c r="AH186" s="19">
        <v>772.15478033311558</v>
      </c>
      <c r="AI186" s="19">
        <v>819.9075728643611</v>
      </c>
      <c r="AJ186" s="19">
        <v>857.30880557326884</v>
      </c>
      <c r="AK186" s="19">
        <v>887.87508907927031</v>
      </c>
      <c r="AL186" s="19">
        <v>890.7850947815632</v>
      </c>
      <c r="AM186" s="19">
        <v>910.24398647234216</v>
      </c>
      <c r="AN186" s="19">
        <v>924.10656702414622</v>
      </c>
      <c r="AO186" s="19">
        <v>934.54299958351919</v>
      </c>
      <c r="AP186" s="19">
        <v>950.59638537406136</v>
      </c>
      <c r="AQ186" s="19">
        <v>923.66290379693407</v>
      </c>
      <c r="AR186" s="19">
        <v>942.73770983509337</v>
      </c>
      <c r="AS186" s="19">
        <v>953.36747638168697</v>
      </c>
      <c r="AT186" s="19">
        <v>955.89387217548415</v>
      </c>
      <c r="AU186" s="19">
        <v>960.85250945230052</v>
      </c>
      <c r="AV186" s="19">
        <v>965.29077149461421</v>
      </c>
      <c r="AW186" s="19">
        <v>962.51014015205681</v>
      </c>
      <c r="AX186" s="19">
        <v>954.96384090119636</v>
      </c>
      <c r="AY186" s="19">
        <v>939.56725995203067</v>
      </c>
      <c r="AZ186" s="19">
        <v>901.24209744189295</v>
      </c>
      <c r="BA186" s="19">
        <v>870.31808511115514</v>
      </c>
      <c r="BB186" s="19">
        <v>838.19562190390639</v>
      </c>
      <c r="BC186" s="19">
        <v>810.11343497872417</v>
      </c>
      <c r="BD186" s="19"/>
      <c r="BE186" s="19"/>
      <c r="BF186" s="19"/>
    </row>
    <row r="187" spans="1:58">
      <c r="A187" s="16"/>
      <c r="B187" s="16" t="s">
        <v>38</v>
      </c>
      <c r="C187" s="19">
        <v>6032.6003210503277</v>
      </c>
      <c r="D187" s="19">
        <v>6193.6953417765944</v>
      </c>
      <c r="E187" s="19">
        <v>5500.1648433727769</v>
      </c>
      <c r="F187" s="19">
        <v>-398.22782610476088</v>
      </c>
      <c r="G187" s="19">
        <v>-4130.8692018641905</v>
      </c>
      <c r="H187" s="139">
        <f t="shared" ref="H187" si="19">H209-H179</f>
        <v>3484.1157596476987</v>
      </c>
      <c r="I187" s="139">
        <f>I209-I179</f>
        <v>9371.4422375089307</v>
      </c>
      <c r="J187" s="19">
        <f>SUM(J184:J186)</f>
        <v>3811.1830822267657</v>
      </c>
      <c r="K187" s="19">
        <f t="shared" ref="K187:BC187" si="20">SUM(K184:K186)</f>
        <v>3721.2712173359018</v>
      </c>
      <c r="L187" s="19">
        <f t="shared" si="20"/>
        <v>3644.2310876041311</v>
      </c>
      <c r="M187" s="19">
        <f t="shared" si="20"/>
        <v>3521.1301557208408</v>
      </c>
      <c r="N187" s="19">
        <f t="shared" si="20"/>
        <v>3428.1788100201675</v>
      </c>
      <c r="O187" s="19">
        <f t="shared" si="20"/>
        <v>3401.1262983228057</v>
      </c>
      <c r="P187" s="19">
        <f t="shared" si="20"/>
        <v>3335.1536918245897</v>
      </c>
      <c r="Q187" s="19">
        <f t="shared" si="20"/>
        <v>3293.0718041459186</v>
      </c>
      <c r="R187" s="19">
        <f t="shared" si="20"/>
        <v>3269.0891053193745</v>
      </c>
      <c r="S187" s="19">
        <f t="shared" si="20"/>
        <v>3271.9294588525336</v>
      </c>
      <c r="T187" s="19">
        <f t="shared" si="20"/>
        <v>3348.2322881935311</v>
      </c>
      <c r="U187" s="19">
        <f t="shared" si="20"/>
        <v>3300.2386522475699</v>
      </c>
      <c r="V187" s="19">
        <f t="shared" si="20"/>
        <v>3234.7429005058548</v>
      </c>
      <c r="W187" s="19">
        <f t="shared" si="20"/>
        <v>3141.4129672683953</v>
      </c>
      <c r="X187" s="19">
        <f t="shared" si="20"/>
        <v>3149.918804298703</v>
      </c>
      <c r="Y187" s="19">
        <f t="shared" si="20"/>
        <v>3087.3110960740446</v>
      </c>
      <c r="Z187" s="19">
        <f t="shared" si="20"/>
        <v>2976.9464331085146</v>
      </c>
      <c r="AA187" s="19">
        <f t="shared" si="20"/>
        <v>2827.8931221868816</v>
      </c>
      <c r="AB187" s="19">
        <f t="shared" si="20"/>
        <v>2418.5743789613425</v>
      </c>
      <c r="AC187" s="19">
        <f t="shared" si="20"/>
        <v>2275.0991367337911</v>
      </c>
      <c r="AD187" s="19">
        <f t="shared" si="20"/>
        <v>2046.9437471210822</v>
      </c>
      <c r="AE187" s="19">
        <f t="shared" si="20"/>
        <v>1961.5545015067405</v>
      </c>
      <c r="AF187" s="19">
        <f t="shared" si="20"/>
        <v>1903.6642322318967</v>
      </c>
      <c r="AG187" s="19">
        <f t="shared" si="20"/>
        <v>2124.9681153194838</v>
      </c>
      <c r="AH187" s="19">
        <f t="shared" si="20"/>
        <v>2223.1162556519675</v>
      </c>
      <c r="AI187" s="19">
        <f t="shared" si="20"/>
        <v>2321.2854910921574</v>
      </c>
      <c r="AJ187" s="19">
        <f t="shared" si="20"/>
        <v>2420.0493313323009</v>
      </c>
      <c r="AK187" s="19">
        <f t="shared" si="20"/>
        <v>2503.9428670476536</v>
      </c>
      <c r="AL187" s="19">
        <f t="shared" si="20"/>
        <v>2520.7671582715725</v>
      </c>
      <c r="AM187" s="19">
        <f t="shared" si="20"/>
        <v>2576.1566593865036</v>
      </c>
      <c r="AN187" s="19">
        <f t="shared" si="20"/>
        <v>2621.2859817994477</v>
      </c>
      <c r="AO187" s="19">
        <f t="shared" si="20"/>
        <v>2670.3600753513629</v>
      </c>
      <c r="AP187" s="19">
        <f t="shared" si="20"/>
        <v>2718.4325864075272</v>
      </c>
      <c r="AQ187" s="19">
        <f t="shared" si="20"/>
        <v>2665.5035389779509</v>
      </c>
      <c r="AR187" s="19">
        <f t="shared" si="20"/>
        <v>2720.2069659199424</v>
      </c>
      <c r="AS187" s="19">
        <f t="shared" si="20"/>
        <v>2761.4286704957813</v>
      </c>
      <c r="AT187" s="19">
        <f t="shared" si="20"/>
        <v>2789.0132079729492</v>
      </c>
      <c r="AU187" s="19">
        <f t="shared" si="20"/>
        <v>2817.2795227494839</v>
      </c>
      <c r="AV187" s="19">
        <f t="shared" si="20"/>
        <v>2822.7634942750442</v>
      </c>
      <c r="AW187" s="19">
        <f t="shared" si="20"/>
        <v>2833.5660965759143</v>
      </c>
      <c r="AX187" s="19">
        <f t="shared" si="20"/>
        <v>2838.6808665185636</v>
      </c>
      <c r="AY187" s="19">
        <f t="shared" si="20"/>
        <v>2829.7020359901721</v>
      </c>
      <c r="AZ187" s="19">
        <f t="shared" si="20"/>
        <v>2775.073165553646</v>
      </c>
      <c r="BA187" s="19">
        <f t="shared" si="20"/>
        <v>2725.6073342439249</v>
      </c>
      <c r="BB187" s="19">
        <f t="shared" si="20"/>
        <v>2662.3402167742561</v>
      </c>
      <c r="BC187" s="19">
        <f t="shared" si="20"/>
        <v>2616.5545443782253</v>
      </c>
      <c r="BD187" s="19"/>
      <c r="BE187" s="19"/>
      <c r="BF187" s="19"/>
    </row>
    <row r="188" spans="1:58" ht="15" customHeight="1">
      <c r="A188" s="16"/>
      <c r="B188" s="16"/>
      <c r="C188" s="19" t="s">
        <v>268</v>
      </c>
      <c r="D188" s="19" t="s">
        <v>268</v>
      </c>
      <c r="E188" s="19" t="s">
        <v>268</v>
      </c>
      <c r="F188" s="19" t="s">
        <v>268</v>
      </c>
      <c r="G188" s="19" t="s">
        <v>268</v>
      </c>
      <c r="H188" s="140"/>
      <c r="I188" s="140"/>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row>
    <row r="189" spans="1:58" ht="15" customHeight="1">
      <c r="A189" s="16"/>
      <c r="B189" s="16"/>
      <c r="C189" s="19" t="s">
        <v>268</v>
      </c>
      <c r="D189" s="19" t="s">
        <v>268</v>
      </c>
      <c r="E189" s="19" t="s">
        <v>268</v>
      </c>
      <c r="F189" s="19" t="s">
        <v>268</v>
      </c>
      <c r="G189" s="19" t="s">
        <v>268</v>
      </c>
      <c r="H189" s="140"/>
      <c r="I189" s="140"/>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row>
    <row r="190" spans="1:58" ht="15" customHeight="1">
      <c r="A190" s="16"/>
      <c r="B190" s="16"/>
      <c r="C190" s="19" t="s">
        <v>268</v>
      </c>
      <c r="D190" s="19" t="s">
        <v>268</v>
      </c>
      <c r="E190" s="19" t="s">
        <v>268</v>
      </c>
      <c r="F190" s="19" t="s">
        <v>268</v>
      </c>
      <c r="G190" s="19" t="s">
        <v>268</v>
      </c>
      <c r="H190" s="140"/>
      <c r="I190" s="140"/>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row>
    <row r="191" spans="1:58" s="5" customFormat="1">
      <c r="A191" s="16" t="s">
        <v>295</v>
      </c>
      <c r="B191" s="16" t="s">
        <v>35</v>
      </c>
      <c r="C191" s="19">
        <v>1035.7917817004786</v>
      </c>
      <c r="D191" s="19">
        <v>1073.5704164614222</v>
      </c>
      <c r="E191" s="19">
        <v>975.83541195114333</v>
      </c>
      <c r="F191" s="19">
        <v>-208.40423440595555</v>
      </c>
      <c r="G191" s="19">
        <v>-1121.5153376831195</v>
      </c>
      <c r="H191" s="139">
        <v>344.85431250929963</v>
      </c>
      <c r="I191" s="139">
        <v>1592.5222099450191</v>
      </c>
      <c r="J191" s="19">
        <v>619.52059033915407</v>
      </c>
      <c r="K191" s="19">
        <v>597.07249939902476</v>
      </c>
      <c r="L191" s="19">
        <v>568.92893861894527</v>
      </c>
      <c r="M191" s="19">
        <v>541.10630060440064</v>
      </c>
      <c r="N191" s="19">
        <v>508.73751053519965</v>
      </c>
      <c r="O191" s="19">
        <v>493.47578617891338</v>
      </c>
      <c r="P191" s="19">
        <v>493.73322151221419</v>
      </c>
      <c r="Q191" s="19">
        <v>490.6523940310301</v>
      </c>
      <c r="R191" s="19">
        <v>515.16076193192021</v>
      </c>
      <c r="S191" s="19">
        <v>523.17057524797076</v>
      </c>
      <c r="T191" s="19">
        <v>545.87728798921546</v>
      </c>
      <c r="U191" s="19">
        <v>554.24217750134289</v>
      </c>
      <c r="V191" s="19">
        <v>553.59106426664164</v>
      </c>
      <c r="W191" s="19">
        <v>554.82298672133857</v>
      </c>
      <c r="X191" s="19">
        <v>549.08255496504262</v>
      </c>
      <c r="Y191" s="19">
        <v>561.52073269807124</v>
      </c>
      <c r="Z191" s="19">
        <v>547.20200107871699</v>
      </c>
      <c r="AA191" s="19">
        <v>529.39280793477508</v>
      </c>
      <c r="AB191" s="19">
        <v>452.0286726535586</v>
      </c>
      <c r="AC191" s="19">
        <v>431.74489715349995</v>
      </c>
      <c r="AD191" s="19">
        <v>386.26776928892775</v>
      </c>
      <c r="AE191" s="19">
        <v>364.80087905990752</v>
      </c>
      <c r="AF191" s="19">
        <v>332.61410284733154</v>
      </c>
      <c r="AG191" s="19">
        <v>348.93567391946323</v>
      </c>
      <c r="AH191" s="19">
        <v>349.24467984105115</v>
      </c>
      <c r="AI191" s="19">
        <v>363.16094018841943</v>
      </c>
      <c r="AJ191" s="19">
        <v>375.25394081100637</v>
      </c>
      <c r="AK191" s="19">
        <v>391.24380874637711</v>
      </c>
      <c r="AL191" s="19">
        <v>396.28422292841299</v>
      </c>
      <c r="AM191" s="19">
        <v>407.98082288233917</v>
      </c>
      <c r="AN191" s="19">
        <v>414.55192311057704</v>
      </c>
      <c r="AO191" s="19">
        <v>429.35023401131826</v>
      </c>
      <c r="AP191" s="19">
        <v>434.94075170707737</v>
      </c>
      <c r="AQ191" s="19">
        <v>435.69814366181413</v>
      </c>
      <c r="AR191" s="19">
        <v>445.61198581356956</v>
      </c>
      <c r="AS191" s="19">
        <v>451.81837358674784</v>
      </c>
      <c r="AT191" s="19">
        <v>455.65951655696892</v>
      </c>
      <c r="AU191" s="19">
        <v>461.19570869647697</v>
      </c>
      <c r="AV191" s="19">
        <v>466.68380784520252</v>
      </c>
      <c r="AW191" s="19">
        <v>469.64957048490135</v>
      </c>
      <c r="AX191" s="19">
        <v>472.19787990828888</v>
      </c>
      <c r="AY191" s="19">
        <v>474.64641500367333</v>
      </c>
      <c r="AZ191" s="19">
        <v>474.37203877726944</v>
      </c>
      <c r="BA191" s="19">
        <v>474.41118286936506</v>
      </c>
      <c r="BB191" s="19">
        <v>469.93361015158416</v>
      </c>
      <c r="BC191" s="19">
        <v>463.28261487940978</v>
      </c>
      <c r="BD191" s="19"/>
      <c r="BE191" s="19"/>
      <c r="BF191" s="19"/>
    </row>
    <row r="192" spans="1:58" s="5" customFormat="1">
      <c r="A192" s="16" t="s">
        <v>21</v>
      </c>
      <c r="B192" s="16" t="s">
        <v>36</v>
      </c>
      <c r="C192" s="19">
        <v>363.62741432570238</v>
      </c>
      <c r="D192" s="19">
        <v>398.12286651636475</v>
      </c>
      <c r="E192" s="19">
        <v>696.25222258191513</v>
      </c>
      <c r="F192" s="19">
        <v>41.681968061576072</v>
      </c>
      <c r="G192" s="19">
        <v>-578.56529840194708</v>
      </c>
      <c r="H192" s="139">
        <v>522.09897444864703</v>
      </c>
      <c r="I192" s="139">
        <v>1182.7891144632829</v>
      </c>
      <c r="J192" s="19">
        <v>306.6108086403583</v>
      </c>
      <c r="K192" s="19">
        <v>304.26021832242475</v>
      </c>
      <c r="L192" s="19">
        <v>300.6106515910439</v>
      </c>
      <c r="M192" s="19">
        <v>294.40456750309863</v>
      </c>
      <c r="N192" s="19">
        <v>291.83437359009133</v>
      </c>
      <c r="O192" s="19">
        <v>301.19464548799721</v>
      </c>
      <c r="P192" s="19">
        <v>301.82930613964743</v>
      </c>
      <c r="Q192" s="19">
        <v>298.91206503123811</v>
      </c>
      <c r="R192" s="19">
        <v>310.00158190976094</v>
      </c>
      <c r="S192" s="19">
        <v>313.80790600490076</v>
      </c>
      <c r="T192" s="19">
        <v>323.54264522135935</v>
      </c>
      <c r="U192" s="19">
        <v>325.37425080251631</v>
      </c>
      <c r="V192" s="19">
        <v>315.2326035769849</v>
      </c>
      <c r="W192" s="19">
        <v>302.35551639930787</v>
      </c>
      <c r="X192" s="19">
        <v>303.91241910476214</v>
      </c>
      <c r="Y192" s="19">
        <v>293.65052399721657</v>
      </c>
      <c r="Z192" s="19">
        <v>281.85846514338328</v>
      </c>
      <c r="AA192" s="19">
        <v>260.2082423117314</v>
      </c>
      <c r="AB192" s="19">
        <v>224.68153060283848</v>
      </c>
      <c r="AC192" s="19">
        <v>211.44442520598119</v>
      </c>
      <c r="AD192" s="19">
        <v>202.77652623523349</v>
      </c>
      <c r="AE192" s="19">
        <v>194.96825066728414</v>
      </c>
      <c r="AF192" s="19">
        <v>191.80792641767923</v>
      </c>
      <c r="AG192" s="19">
        <v>189.80888948946154</v>
      </c>
      <c r="AH192" s="19">
        <v>196.93926576264201</v>
      </c>
      <c r="AI192" s="19">
        <v>202.52561288298278</v>
      </c>
      <c r="AJ192" s="19">
        <v>217.28054603348792</v>
      </c>
      <c r="AK192" s="19">
        <v>221.77598762978343</v>
      </c>
      <c r="AL192" s="19">
        <v>224.37788453627275</v>
      </c>
      <c r="AM192" s="19">
        <v>231.00407516559514</v>
      </c>
      <c r="AN192" s="19">
        <v>240.21185244865956</v>
      </c>
      <c r="AO192" s="19">
        <v>247.39381031028671</v>
      </c>
      <c r="AP192" s="19">
        <v>253.16194889827696</v>
      </c>
      <c r="AQ192" s="19">
        <v>245.88179471276723</v>
      </c>
      <c r="AR192" s="19">
        <v>251.29362023698255</v>
      </c>
      <c r="AS192" s="19">
        <v>257.48794508950158</v>
      </c>
      <c r="AT192" s="19">
        <v>261.34478411271181</v>
      </c>
      <c r="AU192" s="19">
        <v>260.3651169922349</v>
      </c>
      <c r="AV192" s="19">
        <v>255.54638902160161</v>
      </c>
      <c r="AW192" s="19">
        <v>259.3576497229688</v>
      </c>
      <c r="AX192" s="19">
        <v>258.79987035180079</v>
      </c>
      <c r="AY192" s="19">
        <v>260.84960563474789</v>
      </c>
      <c r="AZ192" s="19">
        <v>257.663666101236</v>
      </c>
      <c r="BA192" s="19">
        <v>253.17044490828545</v>
      </c>
      <c r="BB192" s="19">
        <v>248.55207186209304</v>
      </c>
      <c r="BC192" s="19">
        <v>247.89691562478581</v>
      </c>
      <c r="BD192" s="19"/>
      <c r="BE192" s="19"/>
      <c r="BF192" s="19"/>
    </row>
    <row r="193" spans="1:58">
      <c r="A193" s="16"/>
      <c r="B193" s="16" t="s">
        <v>37</v>
      </c>
      <c r="C193" s="19">
        <v>1084.3912866735398</v>
      </c>
      <c r="D193" s="19">
        <v>802.31568699925538</v>
      </c>
      <c r="E193" s="19">
        <v>573.29680958468248</v>
      </c>
      <c r="F193" s="19">
        <v>-408.99531849715072</v>
      </c>
      <c r="G193" s="19">
        <v>153.68706534060516</v>
      </c>
      <c r="H193" s="139">
        <v>908.11413238914645</v>
      </c>
      <c r="I193" s="139">
        <v>2260.5998048647052</v>
      </c>
      <c r="J193" s="19">
        <v>919.31122435630277</v>
      </c>
      <c r="K193" s="19">
        <v>899.3107016393808</v>
      </c>
      <c r="L193" s="19">
        <v>858.29062599297583</v>
      </c>
      <c r="M193" s="19">
        <v>809.87879070705333</v>
      </c>
      <c r="N193" s="19">
        <v>743.84553469456034</v>
      </c>
      <c r="O193" s="19">
        <v>726.54504830769372</v>
      </c>
      <c r="P193" s="19">
        <v>707.17534612509519</v>
      </c>
      <c r="Q193" s="19">
        <v>683.4728485994932</v>
      </c>
      <c r="R193" s="19">
        <v>671.94769564803892</v>
      </c>
      <c r="S193" s="19">
        <v>644.91008599686165</v>
      </c>
      <c r="T193" s="19">
        <v>655.65174863214781</v>
      </c>
      <c r="U193" s="19">
        <v>618.87036604524076</v>
      </c>
      <c r="V193" s="19">
        <v>588.85880641481697</v>
      </c>
      <c r="W193" s="19">
        <v>572.36598587990579</v>
      </c>
      <c r="X193" s="19">
        <v>579.36866484693087</v>
      </c>
      <c r="Y193" s="19">
        <v>575.27134769514214</v>
      </c>
      <c r="Z193" s="19">
        <v>548.80040039749065</v>
      </c>
      <c r="AA193" s="19">
        <v>515.87712544274007</v>
      </c>
      <c r="AB193" s="19">
        <v>442.47696821256659</v>
      </c>
      <c r="AC193" s="19">
        <v>392.87162346089718</v>
      </c>
      <c r="AD193" s="19">
        <v>352.58059801653229</v>
      </c>
      <c r="AE193" s="19">
        <v>316.0286103808819</v>
      </c>
      <c r="AF193" s="19">
        <v>307.27611822508948</v>
      </c>
      <c r="AG193" s="19">
        <v>322.12345428012787</v>
      </c>
      <c r="AH193" s="19">
        <v>343.37435811982346</v>
      </c>
      <c r="AI193" s="19">
        <v>363.75378628749843</v>
      </c>
      <c r="AJ193" s="19">
        <v>385.74054779631723</v>
      </c>
      <c r="AK193" s="19">
        <v>400.78294923476761</v>
      </c>
      <c r="AL193" s="19">
        <v>406.27784505361103</v>
      </c>
      <c r="AM193" s="19">
        <v>420.13005612618099</v>
      </c>
      <c r="AN193" s="19">
        <v>428.68355153794465</v>
      </c>
      <c r="AO193" s="19">
        <v>437.05573264450572</v>
      </c>
      <c r="AP193" s="19">
        <v>440.99756303849</v>
      </c>
      <c r="AQ193" s="19">
        <v>437.27802733015039</v>
      </c>
      <c r="AR193" s="19">
        <v>444.91037560370125</v>
      </c>
      <c r="AS193" s="19">
        <v>449.26577610338637</v>
      </c>
      <c r="AT193" s="19">
        <v>447.21063765332696</v>
      </c>
      <c r="AU193" s="19">
        <v>447.51759132158662</v>
      </c>
      <c r="AV193" s="19">
        <v>449.12529854633493</v>
      </c>
      <c r="AW193" s="19">
        <v>446.42882085058272</v>
      </c>
      <c r="AX193" s="19">
        <v>442.26646008328771</v>
      </c>
      <c r="AY193" s="19">
        <v>437.72656845921597</v>
      </c>
      <c r="AZ193" s="19">
        <v>423.84371672134546</v>
      </c>
      <c r="BA193" s="19">
        <v>411.99803057200268</v>
      </c>
      <c r="BB193" s="19">
        <v>399.75228604936029</v>
      </c>
      <c r="BC193" s="19">
        <v>386.006856344791</v>
      </c>
      <c r="BD193" s="19"/>
      <c r="BE193" s="19"/>
      <c r="BF193" s="19"/>
    </row>
    <row r="194" spans="1:58">
      <c r="A194" s="16"/>
      <c r="B194" s="16" t="s">
        <v>38</v>
      </c>
      <c r="C194" s="19">
        <v>2483.8104826998083</v>
      </c>
      <c r="D194" s="19">
        <v>2274.0089699768682</v>
      </c>
      <c r="E194" s="19">
        <v>2245.3878442062805</v>
      </c>
      <c r="F194" s="19">
        <v>-575.71758484164639</v>
      </c>
      <c r="G194" s="19">
        <v>-1546.3935707445207</v>
      </c>
      <c r="H194" s="139">
        <v>1775.0674193470932</v>
      </c>
      <c r="I194" s="139">
        <v>5035.9111292730067</v>
      </c>
      <c r="J194" s="19">
        <f>SUM(J191:J193)</f>
        <v>1845.4426233358151</v>
      </c>
      <c r="K194" s="19">
        <f t="shared" ref="K194:BC194" si="21">SUM(K191:K193)</f>
        <v>1800.6434193608302</v>
      </c>
      <c r="L194" s="19">
        <f t="shared" si="21"/>
        <v>1727.8302162029649</v>
      </c>
      <c r="M194" s="19">
        <f t="shared" si="21"/>
        <v>1645.3896588145526</v>
      </c>
      <c r="N194" s="19">
        <f t="shared" si="21"/>
        <v>1544.4174188198513</v>
      </c>
      <c r="O194" s="19">
        <f t="shared" si="21"/>
        <v>1521.2154799746045</v>
      </c>
      <c r="P194" s="19">
        <f t="shared" si="21"/>
        <v>1502.7378737769568</v>
      </c>
      <c r="Q194" s="19">
        <f t="shared" si="21"/>
        <v>1473.0373076617616</v>
      </c>
      <c r="R194" s="19">
        <f t="shared" si="21"/>
        <v>1497.1100394897201</v>
      </c>
      <c r="S194" s="19">
        <f t="shared" si="21"/>
        <v>1481.8885672497331</v>
      </c>
      <c r="T194" s="19">
        <f t="shared" si="21"/>
        <v>1525.0716818427227</v>
      </c>
      <c r="U194" s="19">
        <f t="shared" si="21"/>
        <v>1498.4867943490999</v>
      </c>
      <c r="V194" s="19">
        <f t="shared" si="21"/>
        <v>1457.6824742584436</v>
      </c>
      <c r="W194" s="19">
        <f t="shared" si="21"/>
        <v>1429.5444890005522</v>
      </c>
      <c r="X194" s="19">
        <f t="shared" si="21"/>
        <v>1432.3636389167357</v>
      </c>
      <c r="Y194" s="19">
        <f t="shared" si="21"/>
        <v>1430.44260439043</v>
      </c>
      <c r="Z194" s="19">
        <f t="shared" si="21"/>
        <v>1377.860866619591</v>
      </c>
      <c r="AA194" s="19">
        <f t="shared" si="21"/>
        <v>1305.4781756892467</v>
      </c>
      <c r="AB194" s="19">
        <f t="shared" si="21"/>
        <v>1119.1871714689637</v>
      </c>
      <c r="AC194" s="19">
        <f t="shared" si="21"/>
        <v>1036.0609458203783</v>
      </c>
      <c r="AD194" s="19">
        <f t="shared" si="21"/>
        <v>941.62489354069362</v>
      </c>
      <c r="AE194" s="19">
        <f t="shared" si="21"/>
        <v>875.79774010807353</v>
      </c>
      <c r="AF194" s="19">
        <f t="shared" si="21"/>
        <v>831.69814749010027</v>
      </c>
      <c r="AG194" s="19">
        <f t="shared" si="21"/>
        <v>860.86801768905252</v>
      </c>
      <c r="AH194" s="19">
        <f t="shared" si="21"/>
        <v>889.55830372351659</v>
      </c>
      <c r="AI194" s="19">
        <f t="shared" si="21"/>
        <v>929.44033935890059</v>
      </c>
      <c r="AJ194" s="19">
        <f t="shared" si="21"/>
        <v>978.27503464081155</v>
      </c>
      <c r="AK194" s="19">
        <f t="shared" si="21"/>
        <v>1013.8027456109282</v>
      </c>
      <c r="AL194" s="19">
        <f t="shared" si="21"/>
        <v>1026.9399525182966</v>
      </c>
      <c r="AM194" s="19">
        <f t="shared" si="21"/>
        <v>1059.1149541741152</v>
      </c>
      <c r="AN194" s="19">
        <f t="shared" si="21"/>
        <v>1083.4473270971812</v>
      </c>
      <c r="AO194" s="19">
        <f t="shared" si="21"/>
        <v>1113.7997769661106</v>
      </c>
      <c r="AP194" s="19">
        <f t="shared" si="21"/>
        <v>1129.1002636438443</v>
      </c>
      <c r="AQ194" s="19">
        <f t="shared" si="21"/>
        <v>1118.8579657047317</v>
      </c>
      <c r="AR194" s="19">
        <f t="shared" si="21"/>
        <v>1141.8159816542534</v>
      </c>
      <c r="AS194" s="19">
        <f t="shared" si="21"/>
        <v>1158.5720947796358</v>
      </c>
      <c r="AT194" s="19">
        <f t="shared" si="21"/>
        <v>1164.2149383230078</v>
      </c>
      <c r="AU194" s="19">
        <f t="shared" si="21"/>
        <v>1169.0784170102986</v>
      </c>
      <c r="AV194" s="19">
        <f t="shared" si="21"/>
        <v>1171.3554954131391</v>
      </c>
      <c r="AW194" s="19">
        <f t="shared" si="21"/>
        <v>1175.4360410584529</v>
      </c>
      <c r="AX194" s="19">
        <f t="shared" si="21"/>
        <v>1173.2642103433773</v>
      </c>
      <c r="AY194" s="19">
        <f t="shared" si="21"/>
        <v>1173.2225890976372</v>
      </c>
      <c r="AZ194" s="19">
        <f t="shared" si="21"/>
        <v>1155.879421599851</v>
      </c>
      <c r="BA194" s="19">
        <f t="shared" si="21"/>
        <v>1139.5796583496531</v>
      </c>
      <c r="BB194" s="19">
        <f t="shared" si="21"/>
        <v>1118.2379680630374</v>
      </c>
      <c r="BC194" s="19">
        <f t="shared" si="21"/>
        <v>1097.1863868489866</v>
      </c>
      <c r="BD194" s="19"/>
      <c r="BE194" s="19"/>
      <c r="BF194" s="19"/>
    </row>
    <row r="195" spans="1:58" ht="15" customHeight="1">
      <c r="A195" s="16"/>
      <c r="B195" s="16"/>
      <c r="C195" s="19" t="s">
        <v>268</v>
      </c>
      <c r="D195" s="19" t="s">
        <v>268</v>
      </c>
      <c r="E195" s="19" t="s">
        <v>268</v>
      </c>
      <c r="F195" s="19" t="s">
        <v>268</v>
      </c>
      <c r="G195" s="19" t="s">
        <v>268</v>
      </c>
      <c r="H195" s="141"/>
      <c r="I195" s="141"/>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row>
    <row r="196" spans="1:58" ht="15" customHeight="1">
      <c r="A196" s="16"/>
      <c r="B196" s="16"/>
      <c r="C196" s="19" t="s">
        <v>268</v>
      </c>
      <c r="D196" s="19" t="s">
        <v>268</v>
      </c>
      <c r="E196" s="19" t="s">
        <v>268</v>
      </c>
      <c r="F196" s="19" t="s">
        <v>268</v>
      </c>
      <c r="G196" s="19" t="s">
        <v>268</v>
      </c>
      <c r="H196" s="141"/>
      <c r="I196" s="141"/>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row>
    <row r="197" spans="1:58" ht="15" customHeight="1">
      <c r="A197" s="16"/>
      <c r="B197" s="16"/>
      <c r="C197" s="19" t="s">
        <v>268</v>
      </c>
      <c r="D197" s="19" t="s">
        <v>268</v>
      </c>
      <c r="E197" s="19" t="s">
        <v>268</v>
      </c>
      <c r="F197" s="19" t="s">
        <v>268</v>
      </c>
      <c r="G197" s="19" t="s">
        <v>268</v>
      </c>
      <c r="H197" s="141"/>
      <c r="I197" s="141"/>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row>
    <row r="198" spans="1:58" s="5" customFormat="1">
      <c r="A198" s="16" t="s">
        <v>296</v>
      </c>
      <c r="B198" s="16" t="s">
        <v>35</v>
      </c>
      <c r="C198" s="19">
        <v>1341.1326761203024</v>
      </c>
      <c r="D198" s="19">
        <v>1383.2398679023831</v>
      </c>
      <c r="E198" s="19">
        <v>1077.1800182531001</v>
      </c>
      <c r="F198" s="19">
        <v>-274.61948142920812</v>
      </c>
      <c r="G198" s="19">
        <v>-1074.7176114207584</v>
      </c>
      <c r="H198" s="139">
        <v>327.65607508407226</v>
      </c>
      <c r="I198" s="139">
        <v>1452.5120297570927</v>
      </c>
      <c r="J198" s="19">
        <v>652.45761758345384</v>
      </c>
      <c r="K198" s="19">
        <v>634.46041285190393</v>
      </c>
      <c r="L198" s="19">
        <v>623.83657172757194</v>
      </c>
      <c r="M198" s="19">
        <v>620.95449860990436</v>
      </c>
      <c r="N198" s="19">
        <v>618.6244939578803</v>
      </c>
      <c r="O198" s="19">
        <v>651.0000381206064</v>
      </c>
      <c r="P198" s="19">
        <v>624.69062434730813</v>
      </c>
      <c r="Q198" s="19">
        <v>637.74413670377578</v>
      </c>
      <c r="R198" s="19">
        <v>625.15095462471572</v>
      </c>
      <c r="S198" s="19">
        <v>623.74934111121422</v>
      </c>
      <c r="T198" s="19">
        <v>660.73212027921261</v>
      </c>
      <c r="U198" s="19">
        <v>651.71674058356177</v>
      </c>
      <c r="V198" s="19">
        <v>669.92726952098531</v>
      </c>
      <c r="W198" s="19">
        <v>651.00841241485159</v>
      </c>
      <c r="X198" s="19">
        <v>665.67892432440669</v>
      </c>
      <c r="Y198" s="19">
        <v>621.26377692499989</v>
      </c>
      <c r="Z198" s="19">
        <v>614.48933025289443</v>
      </c>
      <c r="AA198" s="19">
        <v>572.74905486150465</v>
      </c>
      <c r="AB198" s="19">
        <v>502.56002265253386</v>
      </c>
      <c r="AC198" s="19">
        <v>469.10357415772893</v>
      </c>
      <c r="AD198" s="19">
        <v>408.71510138142781</v>
      </c>
      <c r="AE198" s="19">
        <v>403.53789392540921</v>
      </c>
      <c r="AF198" s="19">
        <v>366.13902425892195</v>
      </c>
      <c r="AG198" s="19">
        <v>438.95631670524875</v>
      </c>
      <c r="AH198" s="19">
        <v>463.75113647588205</v>
      </c>
      <c r="AI198" s="19">
        <v>485.31704424805758</v>
      </c>
      <c r="AJ198" s="19">
        <v>507.40434441012758</v>
      </c>
      <c r="AK198" s="19">
        <v>523.17178406307232</v>
      </c>
      <c r="AL198" s="19">
        <v>530.42330777967231</v>
      </c>
      <c r="AM198" s="19">
        <v>539.35548823216641</v>
      </c>
      <c r="AN198" s="19">
        <v>546.66074287728031</v>
      </c>
      <c r="AO198" s="19">
        <v>551.53952894681493</v>
      </c>
      <c r="AP198" s="19">
        <v>562.89276798795902</v>
      </c>
      <c r="AQ198" s="19">
        <v>556.61202204050437</v>
      </c>
      <c r="AR198" s="19">
        <v>563.59175362210226</v>
      </c>
      <c r="AS198" s="19">
        <v>577.42761369883397</v>
      </c>
      <c r="AT198" s="19">
        <v>581.13115929672267</v>
      </c>
      <c r="AU198" s="19">
        <v>593.42004286537394</v>
      </c>
      <c r="AV198" s="19">
        <v>595.93561316678995</v>
      </c>
      <c r="AW198" s="19">
        <v>600.17454623024787</v>
      </c>
      <c r="AX198" s="19">
        <v>605.53622562382645</v>
      </c>
      <c r="AY198" s="19">
        <v>611.3563374822736</v>
      </c>
      <c r="AZ198" s="19">
        <v>603.18492633313861</v>
      </c>
      <c r="BA198" s="19">
        <v>597.33062772237326</v>
      </c>
      <c r="BB198" s="19">
        <v>585.68034072412775</v>
      </c>
      <c r="BC198" s="19">
        <v>580.13710275660435</v>
      </c>
      <c r="BD198" s="19"/>
      <c r="BE198" s="19"/>
      <c r="BF198" s="19"/>
    </row>
    <row r="199" spans="1:58" s="5" customFormat="1">
      <c r="A199" s="16" t="s">
        <v>21</v>
      </c>
      <c r="B199" s="16" t="s">
        <v>36</v>
      </c>
      <c r="C199" s="19">
        <v>827.35957571553058</v>
      </c>
      <c r="D199" s="19">
        <v>999.54796650705475</v>
      </c>
      <c r="E199" s="19">
        <v>969.45860191261522</v>
      </c>
      <c r="F199" s="19">
        <v>305.74198082806925</v>
      </c>
      <c r="G199" s="19">
        <v>-582.35626602195509</v>
      </c>
      <c r="H199" s="139">
        <v>956.0658570566037</v>
      </c>
      <c r="I199" s="139">
        <v>1069.7837850559629</v>
      </c>
      <c r="J199" s="19">
        <v>549.85311328778073</v>
      </c>
      <c r="K199" s="19">
        <v>542.68102631141653</v>
      </c>
      <c r="L199" s="19">
        <v>537.4919879875016</v>
      </c>
      <c r="M199" s="19">
        <v>532.8534922402996</v>
      </c>
      <c r="N199" s="19">
        <v>525.49410155525766</v>
      </c>
      <c r="O199" s="19">
        <v>530.61741631116479</v>
      </c>
      <c r="P199" s="19">
        <v>533.20464835366272</v>
      </c>
      <c r="Q199" s="19">
        <v>544.03201465704217</v>
      </c>
      <c r="R199" s="19">
        <v>556.54555446911047</v>
      </c>
      <c r="S199" s="19">
        <v>565.83556340578173</v>
      </c>
      <c r="T199" s="19">
        <v>573.67463195989933</v>
      </c>
      <c r="U199" s="19">
        <v>576.89499313320164</v>
      </c>
      <c r="V199" s="19">
        <v>572.86078293942546</v>
      </c>
      <c r="W199" s="19">
        <v>548.20956059650803</v>
      </c>
      <c r="X199" s="19">
        <v>560.00627864355022</v>
      </c>
      <c r="Y199" s="19">
        <v>542.74729443996512</v>
      </c>
      <c r="Z199" s="19">
        <v>536.00633120657494</v>
      </c>
      <c r="AA199" s="19">
        <v>518.62295296552395</v>
      </c>
      <c r="AB199" s="19">
        <v>476.79967179977615</v>
      </c>
      <c r="AC199" s="19">
        <v>442.10067547533203</v>
      </c>
      <c r="AD199" s="19">
        <v>407.21609648786654</v>
      </c>
      <c r="AE199" s="19">
        <v>402.41506993423423</v>
      </c>
      <c r="AF199" s="19">
        <v>409.47262269178793</v>
      </c>
      <c r="AG199" s="19">
        <v>427.74942040587393</v>
      </c>
      <c r="AH199" s="19">
        <v>441.02639323927656</v>
      </c>
      <c r="AI199" s="19">
        <v>450.37432090833562</v>
      </c>
      <c r="AJ199" s="19">
        <v>462.80169450441082</v>
      </c>
      <c r="AK199" s="19">
        <v>479.8761975291502</v>
      </c>
      <c r="AL199" s="19">
        <v>478.89664824565159</v>
      </c>
      <c r="AM199" s="19">
        <v>487.57228663406067</v>
      </c>
      <c r="AN199" s="19">
        <v>495.75489633878391</v>
      </c>
      <c r="AO199" s="19">
        <v>507.53350249942292</v>
      </c>
      <c r="AP199" s="19">
        <v>516.84073244015212</v>
      </c>
      <c r="AQ199" s="19">
        <v>503.64867476593042</v>
      </c>
      <c r="AR199" s="19">
        <v>516.9718964121945</v>
      </c>
      <c r="AS199" s="19">
        <v>521.32726173901153</v>
      </c>
      <c r="AT199" s="19">
        <v>534.98387583106182</v>
      </c>
      <c r="AU199" s="19">
        <v>541.4461447430981</v>
      </c>
      <c r="AV199" s="19">
        <v>539.30691274683716</v>
      </c>
      <c r="AW199" s="19">
        <v>541.87418998574026</v>
      </c>
      <c r="AX199" s="19">
        <v>547.18304973345118</v>
      </c>
      <c r="AY199" s="19">
        <v>543.28241791744767</v>
      </c>
      <c r="AZ199" s="19">
        <v>538.61043690011024</v>
      </c>
      <c r="BA199" s="19">
        <v>530.3769936327451</v>
      </c>
      <c r="BB199" s="19">
        <v>519.9785721325444</v>
      </c>
      <c r="BC199" s="19">
        <v>515.12447613870074</v>
      </c>
      <c r="BD199" s="19"/>
      <c r="BE199" s="19"/>
      <c r="BF199" s="19"/>
    </row>
    <row r="200" spans="1:58">
      <c r="A200" s="16"/>
      <c r="B200" s="16" t="s">
        <v>37</v>
      </c>
      <c r="C200" s="19">
        <v>1380.2975865146423</v>
      </c>
      <c r="D200" s="19">
        <v>1536.8985373903035</v>
      </c>
      <c r="E200" s="19">
        <v>1208.1383790007817</v>
      </c>
      <c r="F200" s="19">
        <v>146.36725933803905</v>
      </c>
      <c r="G200" s="19">
        <v>-927.4017536770732</v>
      </c>
      <c r="H200" s="139">
        <v>425.32640815992897</v>
      </c>
      <c r="I200" s="139">
        <v>1813.2352934228393</v>
      </c>
      <c r="J200" s="19">
        <v>763.42972801971587</v>
      </c>
      <c r="K200" s="19">
        <v>743.48635881175198</v>
      </c>
      <c r="L200" s="19">
        <v>755.07231168609258</v>
      </c>
      <c r="M200" s="19">
        <v>721.93250605608603</v>
      </c>
      <c r="N200" s="19">
        <v>739.64279568717609</v>
      </c>
      <c r="O200" s="19">
        <v>698.2933639164296</v>
      </c>
      <c r="P200" s="19">
        <v>674.52054534666206</v>
      </c>
      <c r="Q200" s="19">
        <v>638.25834512333904</v>
      </c>
      <c r="R200" s="19">
        <v>590.28255673582635</v>
      </c>
      <c r="S200" s="19">
        <v>600.45598708580474</v>
      </c>
      <c r="T200" s="19">
        <v>588.75385411169657</v>
      </c>
      <c r="U200" s="19">
        <v>573.1401241817066</v>
      </c>
      <c r="V200" s="19">
        <v>534.27237378700011</v>
      </c>
      <c r="W200" s="19">
        <v>512.65050525648223</v>
      </c>
      <c r="X200" s="19">
        <v>491.86996241401175</v>
      </c>
      <c r="Y200" s="19">
        <v>492.85742031864987</v>
      </c>
      <c r="Z200" s="19">
        <v>448.58990502945386</v>
      </c>
      <c r="AA200" s="19">
        <v>431.04293867060733</v>
      </c>
      <c r="AB200" s="19">
        <v>320.02751304006802</v>
      </c>
      <c r="AC200" s="19">
        <v>327.83394128035138</v>
      </c>
      <c r="AD200" s="19">
        <v>289.38765571109491</v>
      </c>
      <c r="AE200" s="19">
        <v>279.80379753902372</v>
      </c>
      <c r="AF200" s="19">
        <v>296.35443779108641</v>
      </c>
      <c r="AG200" s="19">
        <v>397.39436051930886</v>
      </c>
      <c r="AH200" s="19">
        <v>428.78042221329281</v>
      </c>
      <c r="AI200" s="19">
        <v>456.15378657686307</v>
      </c>
      <c r="AJ200" s="19">
        <v>471.56825777695212</v>
      </c>
      <c r="AK200" s="19">
        <v>487.09213984450213</v>
      </c>
      <c r="AL200" s="19">
        <v>484.50724972795206</v>
      </c>
      <c r="AM200" s="19">
        <v>490.11393034616088</v>
      </c>
      <c r="AN200" s="19">
        <v>495.42301548620128</v>
      </c>
      <c r="AO200" s="19">
        <v>497.48726693901369</v>
      </c>
      <c r="AP200" s="19">
        <v>509.59882233557192</v>
      </c>
      <c r="AQ200" s="19">
        <v>486.38487646678402</v>
      </c>
      <c r="AR200" s="19">
        <v>497.82733423139302</v>
      </c>
      <c r="AS200" s="19">
        <v>504.10170027830111</v>
      </c>
      <c r="AT200" s="19">
        <v>508.68323452215736</v>
      </c>
      <c r="AU200" s="19">
        <v>513.33491813071407</v>
      </c>
      <c r="AV200" s="19">
        <v>516.1654729482799</v>
      </c>
      <c r="AW200" s="19">
        <v>516.0813193014742</v>
      </c>
      <c r="AX200" s="19">
        <v>512.69738081790729</v>
      </c>
      <c r="AY200" s="19">
        <v>501.84069149281561</v>
      </c>
      <c r="AZ200" s="19">
        <v>477.39838072054715</v>
      </c>
      <c r="BA200" s="19">
        <v>458.32005453915241</v>
      </c>
      <c r="BB200" s="19">
        <v>438.44333585454638</v>
      </c>
      <c r="BC200" s="19">
        <v>424.10657863393419</v>
      </c>
      <c r="BD200" s="19"/>
      <c r="BE200" s="19"/>
      <c r="BF200" s="19"/>
    </row>
    <row r="201" spans="1:58">
      <c r="A201" s="16"/>
      <c r="B201" s="16" t="s">
        <v>38</v>
      </c>
      <c r="C201" s="19">
        <v>3548.7898383505194</v>
      </c>
      <c r="D201" s="19">
        <v>3919.6863717997267</v>
      </c>
      <c r="E201" s="19">
        <v>3254.7769991664964</v>
      </c>
      <c r="F201" s="19">
        <v>177.48975873688551</v>
      </c>
      <c r="G201" s="19">
        <v>-2584.4756311196697</v>
      </c>
      <c r="H201" s="139">
        <v>597.93258065267401</v>
      </c>
      <c r="I201" s="139">
        <v>4335.531108235924</v>
      </c>
      <c r="J201" s="19">
        <f>SUM(J198:J200)</f>
        <v>1965.7404588909505</v>
      </c>
      <c r="K201" s="19">
        <f t="shared" ref="K201" si="22">SUM(K198:K200)</f>
        <v>1920.6277979750726</v>
      </c>
      <c r="L201" s="19">
        <f t="shared" ref="L201" si="23">SUM(L198:L200)</f>
        <v>1916.4008714011661</v>
      </c>
      <c r="M201" s="19">
        <f t="shared" ref="M201" si="24">SUM(M198:M200)</f>
        <v>1875.74049690629</v>
      </c>
      <c r="N201" s="19">
        <f t="shared" ref="N201" si="25">SUM(N198:N200)</f>
        <v>1883.7613912003139</v>
      </c>
      <c r="O201" s="19">
        <f t="shared" ref="O201" si="26">SUM(O198:O200)</f>
        <v>1879.9108183482008</v>
      </c>
      <c r="P201" s="19">
        <f t="shared" ref="P201" si="27">SUM(P198:P200)</f>
        <v>1832.4158180476329</v>
      </c>
      <c r="Q201" s="19">
        <f t="shared" ref="Q201" si="28">SUM(Q198:Q200)</f>
        <v>1820.034496484157</v>
      </c>
      <c r="R201" s="19">
        <f t="shared" ref="R201" si="29">SUM(R198:R200)</f>
        <v>1771.9790658296524</v>
      </c>
      <c r="S201" s="19">
        <f t="shared" ref="S201" si="30">SUM(S198:S200)</f>
        <v>1790.0408916028007</v>
      </c>
      <c r="T201" s="19">
        <f t="shared" ref="T201" si="31">SUM(T198:T200)</f>
        <v>1823.1606063508084</v>
      </c>
      <c r="U201" s="19">
        <f t="shared" ref="U201" si="32">SUM(U198:U200)</f>
        <v>1801.75185789847</v>
      </c>
      <c r="V201" s="19">
        <f t="shared" ref="V201" si="33">SUM(V198:V200)</f>
        <v>1777.0604262474108</v>
      </c>
      <c r="W201" s="19">
        <f t="shared" ref="W201" si="34">SUM(W198:W200)</f>
        <v>1711.868478267842</v>
      </c>
      <c r="X201" s="19">
        <f t="shared" ref="X201" si="35">SUM(X198:X200)</f>
        <v>1717.5551653819687</v>
      </c>
      <c r="Y201" s="19">
        <f t="shared" ref="Y201" si="36">SUM(Y198:Y200)</f>
        <v>1656.868491683615</v>
      </c>
      <c r="Z201" s="19">
        <f t="shared" ref="Z201" si="37">SUM(Z198:Z200)</f>
        <v>1599.0855664889232</v>
      </c>
      <c r="AA201" s="19">
        <f t="shared" ref="AA201" si="38">SUM(AA198:AA200)</f>
        <v>1522.4149464976358</v>
      </c>
      <c r="AB201" s="19">
        <f t="shared" ref="AB201" si="39">SUM(AB198:AB200)</f>
        <v>1299.3872074923779</v>
      </c>
      <c r="AC201" s="19">
        <f t="shared" ref="AC201" si="40">SUM(AC198:AC200)</f>
        <v>1239.0381909134123</v>
      </c>
      <c r="AD201" s="19">
        <f t="shared" ref="AD201" si="41">SUM(AD198:AD200)</f>
        <v>1105.3188535803893</v>
      </c>
      <c r="AE201" s="19">
        <f t="shared" ref="AE201" si="42">SUM(AE198:AE200)</f>
        <v>1085.7567613986671</v>
      </c>
      <c r="AF201" s="19">
        <f t="shared" ref="AF201" si="43">SUM(AF198:AF200)</f>
        <v>1071.9660847417963</v>
      </c>
      <c r="AG201" s="19">
        <f t="shared" ref="AG201" si="44">SUM(AG198:AG200)</f>
        <v>1264.1000976304317</v>
      </c>
      <c r="AH201" s="19">
        <f t="shared" ref="AH201" si="45">SUM(AH198:AH200)</f>
        <v>1333.5579519284515</v>
      </c>
      <c r="AI201" s="19">
        <f t="shared" ref="AI201" si="46">SUM(AI198:AI200)</f>
        <v>1391.8451517332562</v>
      </c>
      <c r="AJ201" s="19">
        <f t="shared" ref="AJ201" si="47">SUM(AJ198:AJ200)</f>
        <v>1441.7742966914905</v>
      </c>
      <c r="AK201" s="19">
        <f t="shared" ref="AK201" si="48">SUM(AK198:AK200)</f>
        <v>1490.1401214367247</v>
      </c>
      <c r="AL201" s="19">
        <f t="shared" ref="AL201" si="49">SUM(AL198:AL200)</f>
        <v>1493.8272057532758</v>
      </c>
      <c r="AM201" s="19">
        <f t="shared" ref="AM201" si="50">SUM(AM198:AM200)</f>
        <v>1517.041705212388</v>
      </c>
      <c r="AN201" s="19">
        <f t="shared" ref="AN201" si="51">SUM(AN198:AN200)</f>
        <v>1537.8386547022656</v>
      </c>
      <c r="AO201" s="19">
        <f t="shared" ref="AO201" si="52">SUM(AO198:AO200)</f>
        <v>1556.5602983852514</v>
      </c>
      <c r="AP201" s="19">
        <f t="shared" ref="AP201" si="53">SUM(AP198:AP200)</f>
        <v>1589.3323227636831</v>
      </c>
      <c r="AQ201" s="19">
        <f t="shared" ref="AQ201" si="54">SUM(AQ198:AQ200)</f>
        <v>1546.6455732732188</v>
      </c>
      <c r="AR201" s="19">
        <f t="shared" ref="AR201" si="55">SUM(AR198:AR200)</f>
        <v>1578.3909842656897</v>
      </c>
      <c r="AS201" s="19">
        <f t="shared" ref="AS201" si="56">SUM(AS198:AS200)</f>
        <v>1602.8565757161464</v>
      </c>
      <c r="AT201" s="19">
        <f t="shared" ref="AT201" si="57">SUM(AT198:AT200)</f>
        <v>1624.7982696499419</v>
      </c>
      <c r="AU201" s="19">
        <f t="shared" ref="AU201" si="58">SUM(AU198:AU200)</f>
        <v>1648.201105739186</v>
      </c>
      <c r="AV201" s="19">
        <f t="shared" ref="AV201" si="59">SUM(AV198:AV200)</f>
        <v>1651.4079988619069</v>
      </c>
      <c r="AW201" s="19">
        <f t="shared" ref="AW201" si="60">SUM(AW198:AW200)</f>
        <v>1658.1300555174623</v>
      </c>
      <c r="AX201" s="19">
        <f t="shared" ref="AX201" si="61">SUM(AX198:AX200)</f>
        <v>1665.4166561751849</v>
      </c>
      <c r="AY201" s="19">
        <f t="shared" ref="AY201" si="62">SUM(AY198:AY200)</f>
        <v>1656.479446892537</v>
      </c>
      <c r="AZ201" s="19">
        <f t="shared" ref="AZ201" si="63">SUM(AZ198:AZ200)</f>
        <v>1619.193743953796</v>
      </c>
      <c r="BA201" s="19">
        <f t="shared" ref="BA201" si="64">SUM(BA198:BA200)</f>
        <v>1586.0276758942707</v>
      </c>
      <c r="BB201" s="19">
        <f t="shared" ref="BB201" si="65">SUM(BB198:BB200)</f>
        <v>1544.1022487112184</v>
      </c>
      <c r="BC201" s="19">
        <f t="shared" ref="BC201" si="66">SUM(BC198:BC200)</f>
        <v>1519.3681575292394</v>
      </c>
      <c r="BD201" s="19"/>
      <c r="BE201" s="19"/>
      <c r="BF201" s="19"/>
    </row>
    <row r="202" spans="1:58" ht="15" customHeight="1">
      <c r="A202" s="16"/>
      <c r="B202" s="16"/>
      <c r="C202" s="19" t="s">
        <v>268</v>
      </c>
      <c r="D202" s="19" t="s">
        <v>268</v>
      </c>
      <c r="E202" s="19" t="s">
        <v>268</v>
      </c>
      <c r="F202" s="19" t="s">
        <v>268</v>
      </c>
      <c r="G202" s="19" t="s">
        <v>268</v>
      </c>
      <c r="H202" s="19" t="s">
        <v>268</v>
      </c>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t="s">
        <v>262</v>
      </c>
      <c r="BE202" s="19" t="s">
        <v>262</v>
      </c>
      <c r="BF202" s="19" t="s">
        <v>262</v>
      </c>
    </row>
    <row r="203" spans="1:58" ht="15" customHeight="1">
      <c r="A203" s="16"/>
      <c r="B203" s="16"/>
      <c r="C203" s="19" t="s">
        <v>268</v>
      </c>
      <c r="D203" s="19" t="s">
        <v>268</v>
      </c>
      <c r="E203" s="19" t="s">
        <v>268</v>
      </c>
      <c r="F203" s="19" t="s">
        <v>268</v>
      </c>
      <c r="G203" s="19" t="s">
        <v>268</v>
      </c>
      <c r="H203" s="19" t="s">
        <v>268</v>
      </c>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t="s">
        <v>262</v>
      </c>
      <c r="BE203" s="19" t="s">
        <v>262</v>
      </c>
      <c r="BF203" s="19" t="s">
        <v>262</v>
      </c>
    </row>
    <row r="204" spans="1:58" ht="15" customHeight="1">
      <c r="A204" s="16"/>
      <c r="B204" s="16"/>
      <c r="C204" s="19" t="s">
        <v>268</v>
      </c>
      <c r="D204" s="19" t="s">
        <v>268</v>
      </c>
      <c r="E204" s="19" t="s">
        <v>268</v>
      </c>
      <c r="F204" s="19" t="s">
        <v>268</v>
      </c>
      <c r="G204" s="19" t="s">
        <v>268</v>
      </c>
      <c r="H204" s="19"/>
      <c r="I204" s="19" t="s">
        <v>268</v>
      </c>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t="s">
        <v>262</v>
      </c>
      <c r="BE204" s="19" t="s">
        <v>262</v>
      </c>
      <c r="BF204" s="19" t="s">
        <v>262</v>
      </c>
    </row>
    <row r="205" spans="1:58">
      <c r="C205" s="8" t="s">
        <v>268</v>
      </c>
      <c r="D205" s="8" t="s">
        <v>268</v>
      </c>
      <c r="E205" s="8" t="s">
        <v>268</v>
      </c>
      <c r="F205" s="8" t="s">
        <v>268</v>
      </c>
      <c r="G205" s="8" t="s">
        <v>268</v>
      </c>
      <c r="H205" s="4" t="s">
        <v>268</v>
      </c>
      <c r="I205" s="8" t="s">
        <v>268</v>
      </c>
      <c r="BD205" s="1" t="s">
        <v>262</v>
      </c>
      <c r="BE205" s="1" t="s">
        <v>262</v>
      </c>
      <c r="BF205" s="1" t="s">
        <v>262</v>
      </c>
    </row>
    <row r="206" spans="1:58" s="5" customFormat="1">
      <c r="A206" s="16" t="s">
        <v>297</v>
      </c>
      <c r="B206" s="16" t="s">
        <v>35</v>
      </c>
      <c r="C206" s="19">
        <v>2612</v>
      </c>
      <c r="D206" s="46">
        <f>D28-C28</f>
        <v>2630.9999999999418</v>
      </c>
      <c r="E206" s="46">
        <f t="shared" ref="E206:I206" si="67">E28-D28</f>
        <v>2054.0000000001164</v>
      </c>
      <c r="F206" s="46">
        <f t="shared" si="67"/>
        <v>-446.0000000000291</v>
      </c>
      <c r="G206" s="46">
        <f t="shared" si="67"/>
        <v>-2311.0000000000291</v>
      </c>
      <c r="H206" s="46">
        <f t="shared" si="67"/>
        <v>107</v>
      </c>
      <c r="I206" s="46">
        <f t="shared" si="67"/>
        <v>2236.9999999998836</v>
      </c>
      <c r="J206" s="46">
        <f>J28-I28</f>
        <v>220.61732055814355</v>
      </c>
      <c r="K206" s="46">
        <f t="shared" ref="K206:M206" si="68">K28-J28</f>
        <v>312.33986733533675</v>
      </c>
      <c r="L206" s="46">
        <f t="shared" si="68"/>
        <v>251.12736358406255</v>
      </c>
      <c r="M206" s="46">
        <f t="shared" si="68"/>
        <v>212.06008829933126</v>
      </c>
      <c r="N206" s="46">
        <v>154.904528529034</v>
      </c>
      <c r="O206" s="46">
        <v>170.91272910035332</v>
      </c>
      <c r="P206" s="46">
        <v>274.62500527015072</v>
      </c>
      <c r="Q206" s="46">
        <v>292.82059336020029</v>
      </c>
      <c r="R206" s="46">
        <v>311.09841939707985</v>
      </c>
      <c r="S206" s="46">
        <v>303.23455958455452</v>
      </c>
      <c r="T206" s="46">
        <v>350.64986133822822</v>
      </c>
      <c r="U206" s="46">
        <v>467.10232478575199</v>
      </c>
      <c r="V206" s="46">
        <v>501.58700829080772</v>
      </c>
      <c r="W206" s="46">
        <v>512.28247503718012</v>
      </c>
      <c r="X206" s="46">
        <v>506.60533380988636</v>
      </c>
      <c r="Y206" s="46">
        <v>480.16195688344305</v>
      </c>
      <c r="Z206" s="46">
        <v>575.29546167326043</v>
      </c>
      <c r="AA206" s="46">
        <v>515.2820663296734</v>
      </c>
      <c r="AB206" s="46">
        <v>382.37022049393272</v>
      </c>
      <c r="AC206" s="46">
        <v>334.10160353474203</v>
      </c>
      <c r="AD206" s="46">
        <v>234.3839244490664</v>
      </c>
      <c r="AE206" s="46">
        <v>263.12654363070033</v>
      </c>
      <c r="AF206" s="46">
        <v>182.01296972425189</v>
      </c>
      <c r="AG206" s="46">
        <v>272.32921655650716</v>
      </c>
      <c r="AH206" s="46">
        <v>278.87030402259552</v>
      </c>
      <c r="AI206" s="46">
        <v>294.20899048485444</v>
      </c>
      <c r="AJ206" s="46">
        <v>299.10145956007182</v>
      </c>
      <c r="AK206" s="46">
        <v>291.62640657738666</v>
      </c>
      <c r="AL206" s="46">
        <v>287.81348407300538</v>
      </c>
      <c r="AM206" s="46">
        <v>272.09158450600808</v>
      </c>
      <c r="AN206" s="46">
        <v>249.75920633037458</v>
      </c>
      <c r="AO206" s="46">
        <v>229.46439473546343</v>
      </c>
      <c r="AP206" s="46">
        <v>198.75189293923904</v>
      </c>
      <c r="AQ206" s="46">
        <v>178.3984205131128</v>
      </c>
      <c r="AR206" s="46">
        <v>149.50620397509192</v>
      </c>
      <c r="AS206" s="46">
        <v>134.49417810785235</v>
      </c>
      <c r="AT206" s="46">
        <v>114.94807705213316</v>
      </c>
      <c r="AU206" s="46">
        <v>112.42467828802182</v>
      </c>
      <c r="AV206" s="46">
        <v>103.03034854921862</v>
      </c>
      <c r="AW206" s="46">
        <v>98.899496329424437</v>
      </c>
      <c r="AX206" s="46">
        <v>95.817967615992529</v>
      </c>
      <c r="AY206" s="46">
        <v>96.132603348087287</v>
      </c>
      <c r="AZ206" s="46">
        <v>99.675676758895861</v>
      </c>
      <c r="BA206" s="46">
        <v>106.26602773397462</v>
      </c>
      <c r="BB206" s="46">
        <v>113.72271815888234</v>
      </c>
      <c r="BC206" s="46">
        <v>121.24347638562904</v>
      </c>
      <c r="BD206" s="46" t="s">
        <v>262</v>
      </c>
      <c r="BE206" s="46" t="s">
        <v>262</v>
      </c>
      <c r="BF206" s="46" t="s">
        <v>262</v>
      </c>
    </row>
    <row r="207" spans="1:58" s="5" customFormat="1">
      <c r="A207" s="16" t="s">
        <v>78</v>
      </c>
      <c r="B207" s="16" t="s">
        <v>36</v>
      </c>
      <c r="C207" s="19">
        <v>1155.0000000001455</v>
      </c>
      <c r="D207" s="46">
        <f t="shared" ref="D207:I209" si="69">D29-C29</f>
        <v>1352.9999999998836</v>
      </c>
      <c r="E207" s="46">
        <f t="shared" si="69"/>
        <v>1489</v>
      </c>
      <c r="F207" s="46">
        <f t="shared" si="69"/>
        <v>220.00000000005821</v>
      </c>
      <c r="G207" s="46">
        <f t="shared" si="69"/>
        <v>-1425.9999999999709</v>
      </c>
      <c r="H207" s="46">
        <f t="shared" si="69"/>
        <v>-259.00000000011642</v>
      </c>
      <c r="I207" s="46">
        <f t="shared" si="69"/>
        <v>434.0000000000291</v>
      </c>
      <c r="J207" s="46">
        <f t="shared" ref="J207:M207" si="70">J29-I29</f>
        <v>-200.60938538395567</v>
      </c>
      <c r="K207" s="46">
        <f t="shared" si="70"/>
        <v>-117.06322734014248</v>
      </c>
      <c r="L207" s="46">
        <f t="shared" si="70"/>
        <v>-145.15351518720854</v>
      </c>
      <c r="M207" s="46">
        <f t="shared" si="70"/>
        <v>-171.19673333986429</v>
      </c>
      <c r="N207" s="46">
        <v>-207.72970630828058</v>
      </c>
      <c r="O207" s="46">
        <v>-205.2380093857937</v>
      </c>
      <c r="P207" s="46">
        <v>-113.80367581546307</v>
      </c>
      <c r="Q207" s="46">
        <v>-111.49709337839158</v>
      </c>
      <c r="R207" s="46">
        <v>-93.321507989487145</v>
      </c>
      <c r="S207" s="46">
        <v>-110.20546556942281</v>
      </c>
      <c r="T207" s="46">
        <v>-117.35275500669377</v>
      </c>
      <c r="U207" s="46">
        <v>-37.625659980985802</v>
      </c>
      <c r="V207" s="46">
        <v>-50.091014804551378</v>
      </c>
      <c r="W207" s="46">
        <v>-86.305178709386382</v>
      </c>
      <c r="X207" s="46">
        <v>-104.41267819461063</v>
      </c>
      <c r="Y207" s="46">
        <v>-152.47006479461561</v>
      </c>
      <c r="Z207" s="46">
        <v>-94.584765636856901</v>
      </c>
      <c r="AA207" s="46">
        <v>-146.54776004859013</v>
      </c>
      <c r="AB207" s="46">
        <v>-224.84984875534428</v>
      </c>
      <c r="AC207" s="46">
        <v>-281.72828157825279</v>
      </c>
      <c r="AD207" s="46">
        <v>-335.45183739287313</v>
      </c>
      <c r="AE207" s="46">
        <v>-315.32615182278096</v>
      </c>
      <c r="AF207" s="46">
        <v>-333.00016126743867</v>
      </c>
      <c r="AG207" s="46">
        <v>-327.7541357378941</v>
      </c>
      <c r="AH207" s="46">
        <v>-340.3692454676202</v>
      </c>
      <c r="AI207" s="46">
        <v>-359.41682076983852</v>
      </c>
      <c r="AJ207" s="46">
        <v>-379.09306744567584</v>
      </c>
      <c r="AK207" s="46">
        <v>-399.82200586734689</v>
      </c>
      <c r="AL207" s="46">
        <v>-422.26677251566434</v>
      </c>
      <c r="AM207" s="46">
        <v>-448.72724447000655</v>
      </c>
      <c r="AN207" s="46">
        <v>-477.64139684778638</v>
      </c>
      <c r="AO207" s="46">
        <v>-502.14592005708255</v>
      </c>
      <c r="AP207" s="46">
        <v>-526.30893642196315</v>
      </c>
      <c r="AQ207" s="46">
        <v>-553.33396990224719</v>
      </c>
      <c r="AR207" s="46">
        <v>-570.74395983983413</v>
      </c>
      <c r="AS207" s="46">
        <v>-593.22689120922587</v>
      </c>
      <c r="AT207" s="46">
        <v>-602.10006767994491</v>
      </c>
      <c r="AU207" s="46">
        <v>-608.51775260356953</v>
      </c>
      <c r="AV207" s="46">
        <v>-618.07674427487655</v>
      </c>
      <c r="AW207" s="46">
        <v>-615.39990143346949</v>
      </c>
      <c r="AX207" s="46">
        <v>-613.98632868754794</v>
      </c>
      <c r="AY207" s="46">
        <v>-607.98981685598847</v>
      </c>
      <c r="AZ207" s="46">
        <v>-591.72874694073107</v>
      </c>
      <c r="BA207" s="46">
        <v>-572.93158788653091</v>
      </c>
      <c r="BB207" s="46">
        <v>-556.5778967445367</v>
      </c>
      <c r="BC207" s="46">
        <v>-531.37844492244767</v>
      </c>
      <c r="BD207" s="46" t="s">
        <v>262</v>
      </c>
      <c r="BE207" s="46" t="s">
        <v>262</v>
      </c>
      <c r="BF207" s="46" t="s">
        <v>262</v>
      </c>
    </row>
    <row r="208" spans="1:58">
      <c r="A208" s="16"/>
      <c r="B208" s="16" t="s">
        <v>37</v>
      </c>
      <c r="C208" s="19">
        <v>2278.9999999998254</v>
      </c>
      <c r="D208" s="46">
        <f t="shared" si="69"/>
        <v>2209.000000000291</v>
      </c>
      <c r="E208" s="46">
        <f t="shared" si="69"/>
        <v>1416</v>
      </c>
      <c r="F208" s="46">
        <f t="shared" si="69"/>
        <v>-594.99999999994179</v>
      </c>
      <c r="G208" s="46">
        <f t="shared" si="69"/>
        <v>-1232.0000000000582</v>
      </c>
      <c r="H208" s="46">
        <f t="shared" si="69"/>
        <v>-126.00000000011642</v>
      </c>
      <c r="I208" s="46">
        <f t="shared" si="69"/>
        <v>2537.9999999999418</v>
      </c>
      <c r="J208" s="46">
        <f t="shared" ref="J208:M208" si="71">J30-I30</f>
        <v>12.505321066186298</v>
      </c>
      <c r="K208" s="46">
        <f t="shared" si="71"/>
        <v>136.91152558976319</v>
      </c>
      <c r="L208" s="46">
        <f t="shared" si="71"/>
        <v>85.460716225381475</v>
      </c>
      <c r="M208" s="46">
        <f t="shared" si="71"/>
        <v>-5.8404270011815242</v>
      </c>
      <c r="N208" s="46">
        <v>-77.227764170092996</v>
      </c>
      <c r="O208" s="46">
        <v>-145.05208604794461</v>
      </c>
      <c r="P208" s="46">
        <v>-26.012116836209316</v>
      </c>
      <c r="Q208" s="46">
        <v>-78.813633417361416</v>
      </c>
      <c r="R208" s="46">
        <v>-136.11267288069939</v>
      </c>
      <c r="S208" s="46">
        <v>-177.51275548967533</v>
      </c>
      <c r="T208" s="46">
        <v>-206.16647833219031</v>
      </c>
      <c r="U208" s="46">
        <v>-114.87270834931405</v>
      </c>
      <c r="V208" s="46">
        <v>-169.34906832175329</v>
      </c>
      <c r="W208" s="46">
        <v>-178.86666028451873</v>
      </c>
      <c r="X208" s="46">
        <v>-218.31512377999024</v>
      </c>
      <c r="Y208" s="46">
        <v>-239.88393452065066</v>
      </c>
      <c r="Z208" s="46">
        <v>-181.31129747000523</v>
      </c>
      <c r="AA208" s="46">
        <v>-246.02968473703368</v>
      </c>
      <c r="AB208" s="46">
        <v>-423.58997177117271</v>
      </c>
      <c r="AC208" s="46">
        <v>-465.27954428922385</v>
      </c>
      <c r="AD208" s="46">
        <v>-552.39981024252484</v>
      </c>
      <c r="AE208" s="46">
        <v>-538.80454571254086</v>
      </c>
      <c r="AF208" s="46">
        <v>-548.08025833033025</v>
      </c>
      <c r="AG208" s="46">
        <v>-436.19821346708341</v>
      </c>
      <c r="AH208" s="46">
        <v>-401.9664615218644</v>
      </c>
      <c r="AI208" s="46">
        <v>-386.07973417313769</v>
      </c>
      <c r="AJ208" s="46">
        <v>-386.02394454332534</v>
      </c>
      <c r="AK208" s="46">
        <v>-399.73190995835466</v>
      </c>
      <c r="AL208" s="46">
        <v>-423.47075559740188</v>
      </c>
      <c r="AM208" s="46">
        <v>-460.61336633120663</v>
      </c>
      <c r="AN208" s="46">
        <v>-499.013987020473</v>
      </c>
      <c r="AO208" s="46">
        <v>-550.37605540192453</v>
      </c>
      <c r="AP208" s="46">
        <v>-591.42681708099553</v>
      </c>
      <c r="AQ208" s="46">
        <v>-647.14194280077936</v>
      </c>
      <c r="AR208" s="46">
        <v>-684.91440559912007</v>
      </c>
      <c r="AS208" s="46">
        <v>-719.73631231952459</v>
      </c>
      <c r="AT208" s="46">
        <v>-757.06595483154524</v>
      </c>
      <c r="AU208" s="46">
        <v>-777.17640124296304</v>
      </c>
      <c r="AV208" s="46">
        <v>-803.40567525278311</v>
      </c>
      <c r="AW208" s="46">
        <v>-824.58984131115722</v>
      </c>
      <c r="AX208" s="46">
        <v>-843.21909920114558</v>
      </c>
      <c r="AY208" s="46">
        <v>-856.51074765564408</v>
      </c>
      <c r="AZ208" s="46">
        <v>-874.48318384698359</v>
      </c>
      <c r="BA208" s="46">
        <v>-887.1110839471221</v>
      </c>
      <c r="BB208" s="46">
        <v>-895.85162767855218</v>
      </c>
      <c r="BC208" s="46">
        <v>-893.59131744399201</v>
      </c>
      <c r="BD208" s="46" t="s">
        <v>262</v>
      </c>
      <c r="BE208" s="46" t="s">
        <v>262</v>
      </c>
      <c r="BF208" s="46" t="s">
        <v>262</v>
      </c>
    </row>
    <row r="209" spans="1:58">
      <c r="A209" s="16"/>
      <c r="B209" s="16" t="s">
        <v>38</v>
      </c>
      <c r="C209" s="19">
        <v>6046</v>
      </c>
      <c r="D209" s="46">
        <f t="shared" si="69"/>
        <v>6193.0000000001164</v>
      </c>
      <c r="E209" s="46">
        <f t="shared" si="69"/>
        <v>4959.0000000001164</v>
      </c>
      <c r="F209" s="46">
        <f t="shared" si="69"/>
        <v>-821</v>
      </c>
      <c r="G209" s="46">
        <f t="shared" si="69"/>
        <v>-4969</v>
      </c>
      <c r="H209" s="46">
        <f t="shared" si="69"/>
        <v>-278.00000000023283</v>
      </c>
      <c r="I209" s="46">
        <f t="shared" si="69"/>
        <v>5208.9999999998836</v>
      </c>
      <c r="J209" s="46">
        <f t="shared" ref="J209:M209" si="72">J31-I31</f>
        <v>32.513256240286864</v>
      </c>
      <c r="K209" s="46">
        <f t="shared" si="72"/>
        <v>332.18816558504477</v>
      </c>
      <c r="L209" s="46">
        <f t="shared" si="72"/>
        <v>191.43456462223548</v>
      </c>
      <c r="M209" s="46">
        <f t="shared" si="72"/>
        <v>35.022927958169021</v>
      </c>
      <c r="N209" s="46">
        <v>-130.05294194933958</v>
      </c>
      <c r="O209" s="46">
        <v>-179.37736633326858</v>
      </c>
      <c r="P209" s="46">
        <v>134.80921261850744</v>
      </c>
      <c r="Q209" s="46">
        <v>102.50986656430177</v>
      </c>
      <c r="R209" s="46">
        <v>81.664238526951522</v>
      </c>
      <c r="S209" s="46">
        <v>15.516338525339961</v>
      </c>
      <c r="T209" s="46">
        <v>27.130627999431454</v>
      </c>
      <c r="U209" s="46">
        <v>314.60395645548124</v>
      </c>
      <c r="V209" s="46">
        <v>282.14692516438663</v>
      </c>
      <c r="W209" s="46">
        <v>247.11063604336232</v>
      </c>
      <c r="X209" s="46">
        <v>183.87753183534369</v>
      </c>
      <c r="Y209" s="46">
        <v>87.807957568089478</v>
      </c>
      <c r="Z209" s="46">
        <v>299.39939856645651</v>
      </c>
      <c r="AA209" s="46">
        <v>122.70462154399138</v>
      </c>
      <c r="AB209" s="46">
        <v>-266.06960003252607</v>
      </c>
      <c r="AC209" s="46">
        <v>-412.90622233273461</v>
      </c>
      <c r="AD209" s="46">
        <v>-653.46772318636067</v>
      </c>
      <c r="AE209" s="46">
        <v>-591.00415390462149</v>
      </c>
      <c r="AF209" s="46">
        <v>-699.06744987354614</v>
      </c>
      <c r="AG209" s="46">
        <v>-491.62313264841214</v>
      </c>
      <c r="AH209" s="46">
        <v>-463.46540296694729</v>
      </c>
      <c r="AI209" s="46">
        <v>-451.28756445809267</v>
      </c>
      <c r="AJ209" s="46">
        <v>-466.01555242890026</v>
      </c>
      <c r="AK209" s="46">
        <v>-507.9275092483731</v>
      </c>
      <c r="AL209" s="46">
        <v>-557.92404403991532</v>
      </c>
      <c r="AM209" s="46">
        <v>-637.24902629526332</v>
      </c>
      <c r="AN209" s="46">
        <v>-726.89617753785569</v>
      </c>
      <c r="AO209" s="46">
        <v>-823.05758072354365</v>
      </c>
      <c r="AP209" s="46">
        <v>-918.98386056383606</v>
      </c>
      <c r="AQ209" s="46">
        <v>-1022.0774921898264</v>
      </c>
      <c r="AR209" s="46">
        <v>-1106.1521614638623</v>
      </c>
      <c r="AS209" s="46">
        <v>-1178.4690254209563</v>
      </c>
      <c r="AT209" s="46">
        <v>-1244.2179454594152</v>
      </c>
      <c r="AU209" s="46">
        <v>-1273.2694755584234</v>
      </c>
      <c r="AV209" s="46">
        <v>-1318.4520709783537</v>
      </c>
      <c r="AW209" s="46">
        <v>-1341.0902464152314</v>
      </c>
      <c r="AX209" s="46">
        <v>-1361.3874602727592</v>
      </c>
      <c r="AY209" s="46">
        <v>-1368.3679611636326</v>
      </c>
      <c r="AZ209" s="46">
        <v>-1366.5362540287897</v>
      </c>
      <c r="BA209" s="46">
        <v>-1353.7766440995038</v>
      </c>
      <c r="BB209" s="46">
        <v>-1338.7068062643521</v>
      </c>
      <c r="BC209" s="46">
        <v>-1303.7262859807815</v>
      </c>
      <c r="BD209" s="46" t="s">
        <v>262</v>
      </c>
      <c r="BE209" s="46" t="s">
        <v>262</v>
      </c>
      <c r="BF209" s="46" t="s">
        <v>262</v>
      </c>
    </row>
    <row r="210" spans="1:58" ht="15" customHeight="1">
      <c r="A210" s="16"/>
      <c r="B210" s="16"/>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row>
    <row r="211" spans="1:58" ht="15" customHeight="1">
      <c r="A211" s="16"/>
      <c r="B211" s="16"/>
      <c r="C211" s="19" t="s">
        <v>268</v>
      </c>
      <c r="D211" s="19" t="s">
        <v>268</v>
      </c>
      <c r="E211" s="19" t="s">
        <v>268</v>
      </c>
      <c r="F211" s="19" t="s">
        <v>268</v>
      </c>
      <c r="G211" s="19" t="s">
        <v>268</v>
      </c>
      <c r="H211" s="19" t="s">
        <v>268</v>
      </c>
      <c r="I211" s="19" t="s">
        <v>268</v>
      </c>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t="s">
        <v>262</v>
      </c>
      <c r="BE211" s="19" t="s">
        <v>262</v>
      </c>
      <c r="BF211" s="19" t="s">
        <v>262</v>
      </c>
    </row>
    <row r="212" spans="1:58" ht="15" customHeight="1">
      <c r="A212" s="16"/>
      <c r="B212" s="16"/>
      <c r="C212" s="19" t="s">
        <v>268</v>
      </c>
      <c r="D212" s="19" t="s">
        <v>268</v>
      </c>
      <c r="E212" s="19" t="s">
        <v>268</v>
      </c>
      <c r="F212" s="19" t="s">
        <v>268</v>
      </c>
      <c r="G212" s="19" t="s">
        <v>268</v>
      </c>
      <c r="H212" s="19" t="s">
        <v>268</v>
      </c>
      <c r="I212" s="19" t="s">
        <v>268</v>
      </c>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t="s">
        <v>262</v>
      </c>
      <c r="BE212" s="19" t="s">
        <v>262</v>
      </c>
      <c r="BF212" s="19" t="s">
        <v>262</v>
      </c>
    </row>
    <row r="213" spans="1:58" hidden="1">
      <c r="C213" s="8" t="s">
        <v>268</v>
      </c>
      <c r="D213" s="8" t="s">
        <v>268</v>
      </c>
      <c r="E213" s="8" t="s">
        <v>268</v>
      </c>
      <c r="F213" s="8" t="s">
        <v>268</v>
      </c>
      <c r="G213" s="8" t="s">
        <v>268</v>
      </c>
      <c r="H213" s="4" t="s">
        <v>268</v>
      </c>
      <c r="I213" s="8" t="s">
        <v>268</v>
      </c>
      <c r="BD213" s="1" t="s">
        <v>262</v>
      </c>
      <c r="BE213" s="1" t="s">
        <v>262</v>
      </c>
      <c r="BF213" s="1" t="s">
        <v>262</v>
      </c>
    </row>
    <row r="214" spans="1:58" hidden="1">
      <c r="A214" s="16" t="s">
        <v>298</v>
      </c>
      <c r="B214" s="16" t="s">
        <v>35</v>
      </c>
      <c r="C214" s="19" t="s">
        <v>268</v>
      </c>
      <c r="D214" s="19" t="s">
        <v>268</v>
      </c>
      <c r="E214" s="19" t="s">
        <v>268</v>
      </c>
      <c r="F214" s="19" t="s">
        <v>268</v>
      </c>
      <c r="G214" s="19" t="s">
        <v>268</v>
      </c>
      <c r="H214" s="19" t="s">
        <v>268</v>
      </c>
      <c r="I214" s="19" t="s">
        <v>268</v>
      </c>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t="s">
        <v>262</v>
      </c>
      <c r="BE214" s="19" t="s">
        <v>262</v>
      </c>
      <c r="BF214" s="19" t="s">
        <v>262</v>
      </c>
    </row>
    <row r="215" spans="1:58" hidden="1">
      <c r="A215" s="16" t="s">
        <v>22</v>
      </c>
      <c r="B215" s="16" t="s">
        <v>36</v>
      </c>
      <c r="C215" s="19" t="s">
        <v>268</v>
      </c>
      <c r="D215" s="19" t="s">
        <v>268</v>
      </c>
      <c r="E215" s="19" t="s">
        <v>268</v>
      </c>
      <c r="F215" s="19" t="s">
        <v>268</v>
      </c>
      <c r="G215" s="19" t="s">
        <v>268</v>
      </c>
      <c r="H215" s="19" t="s">
        <v>268</v>
      </c>
      <c r="I215" s="19" t="s">
        <v>268</v>
      </c>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t="s">
        <v>262</v>
      </c>
      <c r="BE215" s="19" t="s">
        <v>262</v>
      </c>
      <c r="BF215" s="19" t="s">
        <v>262</v>
      </c>
    </row>
    <row r="216" spans="1:58" hidden="1">
      <c r="A216" s="16"/>
      <c r="B216" s="16" t="s">
        <v>37</v>
      </c>
      <c r="C216" s="19" t="s">
        <v>268</v>
      </c>
      <c r="D216" s="19" t="s">
        <v>268</v>
      </c>
      <c r="E216" s="19" t="s">
        <v>268</v>
      </c>
      <c r="F216" s="19" t="s">
        <v>268</v>
      </c>
      <c r="G216" s="19" t="s">
        <v>268</v>
      </c>
      <c r="H216" s="19" t="s">
        <v>268</v>
      </c>
      <c r="I216" s="19" t="s">
        <v>268</v>
      </c>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t="s">
        <v>262</v>
      </c>
      <c r="BE216" s="19" t="s">
        <v>262</v>
      </c>
      <c r="BF216" s="19" t="s">
        <v>262</v>
      </c>
    </row>
    <row r="217" spans="1:58" hidden="1">
      <c r="A217" s="16"/>
      <c r="B217" s="16" t="s">
        <v>38</v>
      </c>
      <c r="C217" s="18" t="s">
        <v>268</v>
      </c>
      <c r="D217" s="18" t="s">
        <v>268</v>
      </c>
      <c r="E217" s="18" t="s">
        <v>268</v>
      </c>
      <c r="F217" s="18" t="s">
        <v>268</v>
      </c>
      <c r="G217" s="18" t="s">
        <v>268</v>
      </c>
      <c r="H217" s="18" t="s">
        <v>268</v>
      </c>
      <c r="I217" s="18" t="s">
        <v>268</v>
      </c>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t="s">
        <v>262</v>
      </c>
      <c r="BE217" s="18" t="s">
        <v>262</v>
      </c>
      <c r="BF217" s="18" t="s">
        <v>262</v>
      </c>
    </row>
    <row r="218" spans="1:58" ht="15" hidden="1" customHeight="1">
      <c r="A218" s="16"/>
      <c r="B218" s="16"/>
      <c r="C218" s="19" t="s">
        <v>268</v>
      </c>
      <c r="D218" s="19" t="s">
        <v>268</v>
      </c>
      <c r="E218" s="19" t="s">
        <v>268</v>
      </c>
      <c r="F218" s="19" t="s">
        <v>268</v>
      </c>
      <c r="G218" s="19" t="s">
        <v>268</v>
      </c>
      <c r="H218" s="19" t="s">
        <v>268</v>
      </c>
      <c r="I218" s="19" t="s">
        <v>268</v>
      </c>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t="s">
        <v>262</v>
      </c>
      <c r="BE218" s="19" t="s">
        <v>262</v>
      </c>
      <c r="BF218" s="19" t="s">
        <v>262</v>
      </c>
    </row>
    <row r="219" spans="1:58" ht="15" hidden="1" customHeight="1">
      <c r="A219" s="16"/>
      <c r="B219" s="16"/>
      <c r="C219" s="19" t="s">
        <v>268</v>
      </c>
      <c r="D219" s="19" t="s">
        <v>268</v>
      </c>
      <c r="E219" s="19" t="s">
        <v>268</v>
      </c>
      <c r="F219" s="19" t="s">
        <v>268</v>
      </c>
      <c r="G219" s="19" t="s">
        <v>268</v>
      </c>
      <c r="H219" s="19" t="s">
        <v>268</v>
      </c>
      <c r="I219" s="19" t="s">
        <v>268</v>
      </c>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t="s">
        <v>262</v>
      </c>
      <c r="BE219" s="19" t="s">
        <v>262</v>
      </c>
      <c r="BF219" s="19" t="s">
        <v>262</v>
      </c>
    </row>
    <row r="220" spans="1:58" ht="15" hidden="1" customHeight="1">
      <c r="A220" s="16"/>
      <c r="B220" s="16"/>
      <c r="C220" s="19" t="s">
        <v>268</v>
      </c>
      <c r="D220" s="19" t="s">
        <v>268</v>
      </c>
      <c r="E220" s="19" t="s">
        <v>268</v>
      </c>
      <c r="F220" s="19" t="s">
        <v>268</v>
      </c>
      <c r="G220" s="19" t="s">
        <v>268</v>
      </c>
      <c r="H220" s="19" t="s">
        <v>268</v>
      </c>
      <c r="I220" s="19" t="s">
        <v>268</v>
      </c>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t="s">
        <v>262</v>
      </c>
      <c r="BE220" s="19" t="s">
        <v>262</v>
      </c>
      <c r="BF220" s="19" t="s">
        <v>262</v>
      </c>
    </row>
    <row r="221" spans="1:58" hidden="1">
      <c r="A221" s="16" t="s">
        <v>299</v>
      </c>
      <c r="B221" s="16" t="s">
        <v>35</v>
      </c>
      <c r="C221" s="19" t="s">
        <v>268</v>
      </c>
      <c r="D221" s="19" t="s">
        <v>268</v>
      </c>
      <c r="E221" s="19" t="s">
        <v>268</v>
      </c>
      <c r="F221" s="19" t="s">
        <v>268</v>
      </c>
      <c r="G221" s="19" t="s">
        <v>268</v>
      </c>
      <c r="H221" s="19" t="s">
        <v>268</v>
      </c>
      <c r="I221" s="19" t="s">
        <v>268</v>
      </c>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t="s">
        <v>262</v>
      </c>
      <c r="BE221" s="19" t="s">
        <v>262</v>
      </c>
      <c r="BF221" s="19" t="s">
        <v>262</v>
      </c>
    </row>
    <row r="222" spans="1:58" hidden="1">
      <c r="A222" s="16" t="s">
        <v>23</v>
      </c>
      <c r="B222" s="16" t="s">
        <v>36</v>
      </c>
      <c r="C222" s="19" t="s">
        <v>268</v>
      </c>
      <c r="D222" s="19" t="s">
        <v>268</v>
      </c>
      <c r="E222" s="19" t="s">
        <v>268</v>
      </c>
      <c r="F222" s="19" t="s">
        <v>268</v>
      </c>
      <c r="G222" s="19" t="s">
        <v>268</v>
      </c>
      <c r="H222" s="19" t="s">
        <v>268</v>
      </c>
      <c r="I222" s="19" t="s">
        <v>268</v>
      </c>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t="s">
        <v>262</v>
      </c>
      <c r="BE222" s="19" t="s">
        <v>262</v>
      </c>
      <c r="BF222" s="19" t="s">
        <v>262</v>
      </c>
    </row>
    <row r="223" spans="1:58" hidden="1">
      <c r="A223" s="16"/>
      <c r="B223" s="16" t="s">
        <v>37</v>
      </c>
      <c r="C223" s="19" t="s">
        <v>268</v>
      </c>
      <c r="D223" s="19" t="s">
        <v>268</v>
      </c>
      <c r="E223" s="19" t="s">
        <v>268</v>
      </c>
      <c r="F223" s="19" t="s">
        <v>268</v>
      </c>
      <c r="G223" s="19" t="s">
        <v>268</v>
      </c>
      <c r="H223" s="19" t="s">
        <v>268</v>
      </c>
      <c r="I223" s="19" t="s">
        <v>268</v>
      </c>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t="s">
        <v>262</v>
      </c>
      <c r="BE223" s="19" t="s">
        <v>262</v>
      </c>
      <c r="BF223" s="19" t="s">
        <v>262</v>
      </c>
    </row>
    <row r="224" spans="1:58" hidden="1">
      <c r="A224" s="16"/>
      <c r="B224" s="16" t="s">
        <v>38</v>
      </c>
      <c r="C224" s="18" t="s">
        <v>268</v>
      </c>
      <c r="D224" s="18" t="s">
        <v>268</v>
      </c>
      <c r="E224" s="18" t="s">
        <v>268</v>
      </c>
      <c r="F224" s="18" t="s">
        <v>268</v>
      </c>
      <c r="G224" s="18" t="s">
        <v>268</v>
      </c>
      <c r="H224" s="18" t="s">
        <v>268</v>
      </c>
      <c r="I224" s="18" t="s">
        <v>268</v>
      </c>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t="s">
        <v>262</v>
      </c>
      <c r="BE224" s="18" t="s">
        <v>262</v>
      </c>
      <c r="BF224" s="18" t="s">
        <v>262</v>
      </c>
    </row>
    <row r="225" spans="1:58" ht="15" hidden="1" customHeight="1">
      <c r="A225" s="16"/>
      <c r="B225" s="16"/>
      <c r="C225" s="19" t="s">
        <v>268</v>
      </c>
      <c r="D225" s="19" t="s">
        <v>268</v>
      </c>
      <c r="E225" s="19" t="s">
        <v>268</v>
      </c>
      <c r="F225" s="19" t="s">
        <v>268</v>
      </c>
      <c r="G225" s="19" t="s">
        <v>268</v>
      </c>
      <c r="H225" s="19" t="s">
        <v>268</v>
      </c>
      <c r="I225" s="19" t="s">
        <v>268</v>
      </c>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t="s">
        <v>262</v>
      </c>
      <c r="BE225" s="19" t="s">
        <v>262</v>
      </c>
      <c r="BF225" s="19" t="s">
        <v>262</v>
      </c>
    </row>
    <row r="226" spans="1:58" ht="15" hidden="1" customHeight="1">
      <c r="A226" s="16"/>
      <c r="B226" s="16"/>
      <c r="C226" s="19" t="s">
        <v>268</v>
      </c>
      <c r="D226" s="19" t="s">
        <v>268</v>
      </c>
      <c r="E226" s="19" t="s">
        <v>268</v>
      </c>
      <c r="F226" s="19" t="s">
        <v>268</v>
      </c>
      <c r="G226" s="19" t="s">
        <v>268</v>
      </c>
      <c r="H226" s="19" t="s">
        <v>268</v>
      </c>
      <c r="I226" s="19" t="s">
        <v>268</v>
      </c>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t="s">
        <v>262</v>
      </c>
      <c r="BE226" s="19" t="s">
        <v>262</v>
      </c>
      <c r="BF226" s="19" t="s">
        <v>262</v>
      </c>
    </row>
    <row r="227" spans="1:58" ht="15" hidden="1" customHeight="1">
      <c r="A227" s="16"/>
      <c r="B227" s="16"/>
      <c r="C227" s="19" t="s">
        <v>268</v>
      </c>
      <c r="D227" s="19" t="s">
        <v>268</v>
      </c>
      <c r="E227" s="19" t="s">
        <v>268</v>
      </c>
      <c r="F227" s="19" t="s">
        <v>268</v>
      </c>
      <c r="G227" s="19" t="s">
        <v>268</v>
      </c>
      <c r="H227" s="19" t="s">
        <v>268</v>
      </c>
      <c r="I227" s="19" t="s">
        <v>268</v>
      </c>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t="s">
        <v>262</v>
      </c>
      <c r="BE227" s="19" t="s">
        <v>262</v>
      </c>
      <c r="BF227" s="19" t="s">
        <v>262</v>
      </c>
    </row>
    <row r="228" spans="1:58" hidden="1">
      <c r="C228" s="8" t="s">
        <v>268</v>
      </c>
      <c r="D228" s="8" t="s">
        <v>268</v>
      </c>
      <c r="E228" s="8" t="s">
        <v>268</v>
      </c>
      <c r="F228" s="8" t="s">
        <v>268</v>
      </c>
      <c r="G228" s="8" t="s">
        <v>268</v>
      </c>
      <c r="H228" s="4" t="s">
        <v>268</v>
      </c>
      <c r="I228" s="8" t="s">
        <v>268</v>
      </c>
      <c r="BD228" s="1" t="s">
        <v>262</v>
      </c>
      <c r="BE228" s="1" t="s">
        <v>262</v>
      </c>
      <c r="BF228" s="1" t="s">
        <v>262</v>
      </c>
    </row>
    <row r="229" spans="1:58" s="42" customFormat="1" hidden="1">
      <c r="A229" s="39" t="s">
        <v>300</v>
      </c>
      <c r="B229" s="16" t="s">
        <v>35</v>
      </c>
      <c r="C229" s="19" t="s">
        <v>268</v>
      </c>
      <c r="D229" s="19" t="s">
        <v>268</v>
      </c>
      <c r="E229" s="19" t="s">
        <v>268</v>
      </c>
      <c r="F229" s="19" t="s">
        <v>268</v>
      </c>
      <c r="G229" s="19" t="s">
        <v>268</v>
      </c>
      <c r="H229" s="19" t="s">
        <v>268</v>
      </c>
      <c r="I229" s="19" t="s">
        <v>268</v>
      </c>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t="s">
        <v>262</v>
      </c>
      <c r="BE229" s="19" t="s">
        <v>262</v>
      </c>
      <c r="BF229" s="19" t="s">
        <v>262</v>
      </c>
    </row>
    <row r="230" spans="1:58" s="42" customFormat="1" hidden="1">
      <c r="A230" s="45"/>
      <c r="B230" s="16" t="s">
        <v>36</v>
      </c>
      <c r="C230" s="19" t="s">
        <v>268</v>
      </c>
      <c r="D230" s="19" t="s">
        <v>268</v>
      </c>
      <c r="E230" s="19" t="s">
        <v>268</v>
      </c>
      <c r="F230" s="19" t="s">
        <v>268</v>
      </c>
      <c r="G230" s="19" t="s">
        <v>268</v>
      </c>
      <c r="H230" s="19" t="s">
        <v>268</v>
      </c>
      <c r="I230" s="19" t="s">
        <v>268</v>
      </c>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t="s">
        <v>262</v>
      </c>
      <c r="BE230" s="19" t="s">
        <v>262</v>
      </c>
      <c r="BF230" s="19" t="s">
        <v>262</v>
      </c>
    </row>
    <row r="231" spans="1:58" s="42" customFormat="1" hidden="1">
      <c r="A231" s="45"/>
      <c r="B231" s="16" t="s">
        <v>37</v>
      </c>
      <c r="C231" s="19" t="s">
        <v>268</v>
      </c>
      <c r="D231" s="19" t="s">
        <v>268</v>
      </c>
      <c r="E231" s="19" t="s">
        <v>268</v>
      </c>
      <c r="F231" s="19" t="s">
        <v>268</v>
      </c>
      <c r="G231" s="19" t="s">
        <v>268</v>
      </c>
      <c r="H231" s="19" t="s">
        <v>268</v>
      </c>
      <c r="I231" s="19" t="s">
        <v>268</v>
      </c>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t="s">
        <v>262</v>
      </c>
      <c r="BE231" s="19" t="s">
        <v>262</v>
      </c>
      <c r="BF231" s="19" t="s">
        <v>262</v>
      </c>
    </row>
    <row r="232" spans="1:58" s="42" customFormat="1" hidden="1">
      <c r="A232" s="45"/>
      <c r="B232" s="16" t="s">
        <v>38</v>
      </c>
      <c r="C232" s="19" t="s">
        <v>268</v>
      </c>
      <c r="D232" s="36" t="s">
        <v>268</v>
      </c>
      <c r="E232" s="36" t="s">
        <v>268</v>
      </c>
      <c r="F232" s="36" t="s">
        <v>268</v>
      </c>
      <c r="G232" s="36" t="s">
        <v>268</v>
      </c>
      <c r="H232" s="36" t="s">
        <v>268</v>
      </c>
      <c r="I232" s="36" t="s">
        <v>268</v>
      </c>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t="s">
        <v>262</v>
      </c>
      <c r="BE232" s="36" t="s">
        <v>262</v>
      </c>
      <c r="BF232" s="36" t="s">
        <v>262</v>
      </c>
    </row>
    <row r="233" spans="1:58" ht="15" hidden="1" customHeight="1">
      <c r="A233" s="16"/>
      <c r="B233" s="16"/>
      <c r="C233" s="19" t="s">
        <v>268</v>
      </c>
      <c r="D233" s="19" t="s">
        <v>268</v>
      </c>
      <c r="E233" s="19" t="s">
        <v>268</v>
      </c>
      <c r="F233" s="19" t="s">
        <v>268</v>
      </c>
      <c r="G233" s="19" t="s">
        <v>268</v>
      </c>
      <c r="H233" s="19" t="s">
        <v>268</v>
      </c>
      <c r="I233" s="19" t="s">
        <v>268</v>
      </c>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t="s">
        <v>262</v>
      </c>
      <c r="BE233" s="19" t="s">
        <v>262</v>
      </c>
      <c r="BF233" s="19" t="s">
        <v>262</v>
      </c>
    </row>
    <row r="234" spans="1:58" ht="15" hidden="1" customHeight="1">
      <c r="A234" s="16"/>
      <c r="B234" s="16"/>
      <c r="C234" s="19" t="s">
        <v>268</v>
      </c>
      <c r="D234" s="19" t="s">
        <v>268</v>
      </c>
      <c r="E234" s="19" t="s">
        <v>268</v>
      </c>
      <c r="F234" s="19" t="s">
        <v>268</v>
      </c>
      <c r="G234" s="19" t="s">
        <v>268</v>
      </c>
      <c r="H234" s="19" t="s">
        <v>268</v>
      </c>
      <c r="I234" s="19" t="s">
        <v>268</v>
      </c>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t="s">
        <v>262</v>
      </c>
      <c r="BE234" s="19" t="s">
        <v>262</v>
      </c>
      <c r="BF234" s="19" t="s">
        <v>262</v>
      </c>
    </row>
    <row r="235" spans="1:58" ht="15" hidden="1" customHeight="1">
      <c r="A235" s="16"/>
      <c r="B235" s="16"/>
      <c r="C235" s="19" t="s">
        <v>268</v>
      </c>
      <c r="D235" s="19" t="s">
        <v>268</v>
      </c>
      <c r="E235" s="19" t="s">
        <v>268</v>
      </c>
      <c r="F235" s="19" t="s">
        <v>268</v>
      </c>
      <c r="G235" s="19" t="s">
        <v>268</v>
      </c>
      <c r="H235" s="19" t="s">
        <v>268</v>
      </c>
      <c r="I235" s="19" t="s">
        <v>268</v>
      </c>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t="s">
        <v>262</v>
      </c>
      <c r="BE235" s="19" t="s">
        <v>262</v>
      </c>
      <c r="BF235" s="19" t="s">
        <v>262</v>
      </c>
    </row>
    <row r="236" spans="1:58" s="42" customFormat="1" hidden="1">
      <c r="A236" s="43"/>
      <c r="B236" s="43"/>
      <c r="C236" s="40" t="s">
        <v>268</v>
      </c>
      <c r="D236" s="40" t="s">
        <v>268</v>
      </c>
      <c r="E236" s="40" t="s">
        <v>268</v>
      </c>
      <c r="F236" s="40" t="s">
        <v>268</v>
      </c>
      <c r="G236" s="40" t="s">
        <v>268</v>
      </c>
      <c r="H236" s="41" t="s">
        <v>268</v>
      </c>
      <c r="I236" s="40" t="s">
        <v>268</v>
      </c>
      <c r="J236" s="40"/>
      <c r="K236" s="40"/>
      <c r="L236" s="40"/>
      <c r="M236" s="40"/>
      <c r="N236" s="40"/>
      <c r="O236" s="40"/>
      <c r="P236" s="40"/>
      <c r="Q236" s="40"/>
      <c r="R236" s="40"/>
      <c r="S236" s="40"/>
      <c r="T236" s="40"/>
      <c r="U236" s="40"/>
      <c r="V236" s="40"/>
      <c r="W236" s="40"/>
      <c r="X236" s="40"/>
      <c r="BD236" s="42" t="s">
        <v>262</v>
      </c>
      <c r="BE236" s="42" t="s">
        <v>262</v>
      </c>
      <c r="BF236" s="42" t="s">
        <v>262</v>
      </c>
    </row>
    <row r="237" spans="1:58" s="42" customFormat="1" hidden="1">
      <c r="A237" s="39" t="s">
        <v>301</v>
      </c>
      <c r="B237" s="16" t="s">
        <v>35</v>
      </c>
      <c r="C237" s="19" t="s">
        <v>268</v>
      </c>
      <c r="D237" s="37" t="s">
        <v>268</v>
      </c>
      <c r="E237" s="37" t="s">
        <v>268</v>
      </c>
      <c r="F237" s="37" t="s">
        <v>268</v>
      </c>
      <c r="G237" s="37" t="s">
        <v>268</v>
      </c>
      <c r="H237" s="37" t="s">
        <v>268</v>
      </c>
      <c r="I237" s="37" t="s">
        <v>268</v>
      </c>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t="s">
        <v>262</v>
      </c>
      <c r="BE237" s="37" t="s">
        <v>262</v>
      </c>
      <c r="BF237" s="37" t="s">
        <v>262</v>
      </c>
    </row>
    <row r="238" spans="1:58" s="42" customFormat="1" hidden="1">
      <c r="A238" s="45"/>
      <c r="B238" s="16" t="s">
        <v>36</v>
      </c>
      <c r="C238" s="19" t="s">
        <v>268</v>
      </c>
      <c r="D238" s="37" t="s">
        <v>268</v>
      </c>
      <c r="E238" s="37" t="s">
        <v>268</v>
      </c>
      <c r="F238" s="37" t="s">
        <v>268</v>
      </c>
      <c r="G238" s="37" t="s">
        <v>268</v>
      </c>
      <c r="H238" s="37" t="s">
        <v>268</v>
      </c>
      <c r="I238" s="37" t="s">
        <v>268</v>
      </c>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t="s">
        <v>262</v>
      </c>
      <c r="BE238" s="37" t="s">
        <v>262</v>
      </c>
      <c r="BF238" s="37" t="s">
        <v>262</v>
      </c>
    </row>
    <row r="239" spans="1:58" s="42" customFormat="1" hidden="1">
      <c r="A239" s="45"/>
      <c r="B239" s="16" t="s">
        <v>37</v>
      </c>
      <c r="C239" s="19" t="s">
        <v>268</v>
      </c>
      <c r="D239" s="37" t="s">
        <v>268</v>
      </c>
      <c r="E239" s="37" t="s">
        <v>268</v>
      </c>
      <c r="F239" s="37" t="s">
        <v>268</v>
      </c>
      <c r="G239" s="37" t="s">
        <v>268</v>
      </c>
      <c r="H239" s="37" t="s">
        <v>268</v>
      </c>
      <c r="I239" s="37" t="s">
        <v>268</v>
      </c>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t="s">
        <v>262</v>
      </c>
      <c r="BE239" s="37" t="s">
        <v>262</v>
      </c>
      <c r="BF239" s="37" t="s">
        <v>262</v>
      </c>
    </row>
    <row r="240" spans="1:58" s="42" customFormat="1" hidden="1">
      <c r="A240" s="45"/>
      <c r="B240" s="16" t="s">
        <v>38</v>
      </c>
      <c r="C240" s="19" t="s">
        <v>268</v>
      </c>
      <c r="D240" s="37" t="s">
        <v>268</v>
      </c>
      <c r="E240" s="37" t="s">
        <v>268</v>
      </c>
      <c r="F240" s="37" t="s">
        <v>268</v>
      </c>
      <c r="G240" s="37" t="s">
        <v>268</v>
      </c>
      <c r="H240" s="37" t="s">
        <v>268</v>
      </c>
      <c r="I240" s="37" t="s">
        <v>268</v>
      </c>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t="s">
        <v>262</v>
      </c>
      <c r="BE240" s="37" t="s">
        <v>262</v>
      </c>
      <c r="BF240" s="37" t="s">
        <v>262</v>
      </c>
    </row>
    <row r="241" spans="1:58" ht="15" hidden="1" customHeight="1">
      <c r="A241" s="16"/>
      <c r="B241" s="16"/>
      <c r="C241" s="19" t="s">
        <v>268</v>
      </c>
      <c r="D241" s="19" t="s">
        <v>268</v>
      </c>
      <c r="E241" s="19" t="s">
        <v>268</v>
      </c>
      <c r="F241" s="19" t="s">
        <v>268</v>
      </c>
      <c r="G241" s="19" t="s">
        <v>268</v>
      </c>
      <c r="H241" s="19" t="s">
        <v>268</v>
      </c>
      <c r="I241" s="19" t="s">
        <v>268</v>
      </c>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t="s">
        <v>262</v>
      </c>
      <c r="BE241" s="19" t="s">
        <v>262</v>
      </c>
      <c r="BF241" s="19" t="s">
        <v>262</v>
      </c>
    </row>
    <row r="242" spans="1:58" ht="15" hidden="1" customHeight="1">
      <c r="A242" s="16"/>
      <c r="B242" s="16"/>
      <c r="C242" s="19" t="s">
        <v>268</v>
      </c>
      <c r="D242" s="19" t="s">
        <v>268</v>
      </c>
      <c r="E242" s="19" t="s">
        <v>268</v>
      </c>
      <c r="F242" s="19" t="s">
        <v>268</v>
      </c>
      <c r="G242" s="19" t="s">
        <v>268</v>
      </c>
      <c r="H242" s="19" t="s">
        <v>268</v>
      </c>
      <c r="I242" s="19" t="s">
        <v>268</v>
      </c>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t="s">
        <v>262</v>
      </c>
      <c r="BE242" s="19" t="s">
        <v>262</v>
      </c>
      <c r="BF242" s="19" t="s">
        <v>262</v>
      </c>
    </row>
    <row r="243" spans="1:58" ht="15" hidden="1" customHeight="1">
      <c r="A243" s="16"/>
      <c r="B243" s="16"/>
      <c r="C243" s="19" t="s">
        <v>268</v>
      </c>
      <c r="D243" s="19" t="s">
        <v>268</v>
      </c>
      <c r="E243" s="19" t="s">
        <v>268</v>
      </c>
      <c r="F243" s="19" t="s">
        <v>268</v>
      </c>
      <c r="G243" s="19" t="s">
        <v>268</v>
      </c>
      <c r="H243" s="19" t="s">
        <v>268</v>
      </c>
      <c r="I243" s="19" t="s">
        <v>268</v>
      </c>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t="s">
        <v>262</v>
      </c>
      <c r="BE243" s="19" t="s">
        <v>262</v>
      </c>
      <c r="BF243" s="19" t="s">
        <v>262</v>
      </c>
    </row>
    <row r="244" spans="1:58" s="42" customFormat="1" hidden="1">
      <c r="A244" s="39" t="s">
        <v>302</v>
      </c>
      <c r="B244" s="16" t="s">
        <v>35</v>
      </c>
      <c r="C244" s="19" t="s">
        <v>268</v>
      </c>
      <c r="D244" s="37" t="s">
        <v>268</v>
      </c>
      <c r="E244" s="37" t="s">
        <v>268</v>
      </c>
      <c r="F244" s="37" t="s">
        <v>268</v>
      </c>
      <c r="G244" s="37" t="s">
        <v>268</v>
      </c>
      <c r="H244" s="37" t="s">
        <v>268</v>
      </c>
      <c r="I244" s="37" t="s">
        <v>268</v>
      </c>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t="s">
        <v>262</v>
      </c>
      <c r="BE244" s="37" t="s">
        <v>262</v>
      </c>
      <c r="BF244" s="37" t="s">
        <v>262</v>
      </c>
    </row>
    <row r="245" spans="1:58" s="42" customFormat="1" hidden="1">
      <c r="A245" s="45"/>
      <c r="B245" s="16" t="s">
        <v>36</v>
      </c>
      <c r="C245" s="19" t="s">
        <v>268</v>
      </c>
      <c r="D245" s="37" t="s">
        <v>268</v>
      </c>
      <c r="E245" s="37" t="s">
        <v>268</v>
      </c>
      <c r="F245" s="37" t="s">
        <v>268</v>
      </c>
      <c r="G245" s="37" t="s">
        <v>268</v>
      </c>
      <c r="H245" s="37" t="s">
        <v>268</v>
      </c>
      <c r="I245" s="37" t="s">
        <v>268</v>
      </c>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t="s">
        <v>262</v>
      </c>
      <c r="BE245" s="37" t="s">
        <v>262</v>
      </c>
      <c r="BF245" s="37" t="s">
        <v>262</v>
      </c>
    </row>
    <row r="246" spans="1:58" s="42" customFormat="1" hidden="1">
      <c r="A246" s="45"/>
      <c r="B246" s="16" t="s">
        <v>37</v>
      </c>
      <c r="C246" s="19" t="s">
        <v>268</v>
      </c>
      <c r="D246" s="37" t="s">
        <v>268</v>
      </c>
      <c r="E246" s="37" t="s">
        <v>268</v>
      </c>
      <c r="F246" s="37" t="s">
        <v>268</v>
      </c>
      <c r="G246" s="37" t="s">
        <v>268</v>
      </c>
      <c r="H246" s="37" t="s">
        <v>268</v>
      </c>
      <c r="I246" s="37" t="s">
        <v>268</v>
      </c>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t="s">
        <v>262</v>
      </c>
      <c r="BE246" s="37" t="s">
        <v>262</v>
      </c>
      <c r="BF246" s="37" t="s">
        <v>262</v>
      </c>
    </row>
    <row r="247" spans="1:58" s="42" customFormat="1" hidden="1">
      <c r="A247" s="45"/>
      <c r="B247" s="16" t="s">
        <v>38</v>
      </c>
      <c r="C247" s="19" t="s">
        <v>268</v>
      </c>
      <c r="D247" s="37" t="s">
        <v>268</v>
      </c>
      <c r="E247" s="37" t="s">
        <v>268</v>
      </c>
      <c r="F247" s="37" t="s">
        <v>268</v>
      </c>
      <c r="G247" s="37" t="s">
        <v>268</v>
      </c>
      <c r="H247" s="37" t="s">
        <v>268</v>
      </c>
      <c r="I247" s="37" t="s">
        <v>268</v>
      </c>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t="s">
        <v>262</v>
      </c>
      <c r="BE247" s="37" t="s">
        <v>262</v>
      </c>
      <c r="BF247" s="37" t="s">
        <v>262</v>
      </c>
    </row>
    <row r="248" spans="1:58" ht="15" hidden="1" customHeight="1">
      <c r="A248" s="16"/>
      <c r="B248" s="16"/>
      <c r="C248" s="19" t="s">
        <v>268</v>
      </c>
      <c r="D248" s="19" t="s">
        <v>268</v>
      </c>
      <c r="E248" s="19" t="s">
        <v>268</v>
      </c>
      <c r="F248" s="19" t="s">
        <v>268</v>
      </c>
      <c r="G248" s="19" t="s">
        <v>268</v>
      </c>
      <c r="H248" s="19" t="s">
        <v>268</v>
      </c>
      <c r="I248" s="19" t="s">
        <v>268</v>
      </c>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t="s">
        <v>262</v>
      </c>
      <c r="BE248" s="19" t="s">
        <v>262</v>
      </c>
      <c r="BF248" s="19" t="s">
        <v>262</v>
      </c>
    </row>
    <row r="249" spans="1:58" ht="15" hidden="1" customHeight="1">
      <c r="A249" s="16"/>
      <c r="B249" s="16"/>
      <c r="C249" s="19" t="s">
        <v>268</v>
      </c>
      <c r="D249" s="19" t="s">
        <v>268</v>
      </c>
      <c r="E249" s="19" t="s">
        <v>268</v>
      </c>
      <c r="F249" s="19" t="s">
        <v>268</v>
      </c>
      <c r="G249" s="19" t="s">
        <v>268</v>
      </c>
      <c r="H249" s="19" t="s">
        <v>268</v>
      </c>
      <c r="I249" s="19" t="s">
        <v>268</v>
      </c>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t="s">
        <v>262</v>
      </c>
      <c r="BE249" s="19" t="s">
        <v>262</v>
      </c>
      <c r="BF249" s="19" t="s">
        <v>262</v>
      </c>
    </row>
    <row r="250" spans="1:58" ht="15" hidden="1" customHeight="1">
      <c r="A250" s="16"/>
      <c r="B250" s="16"/>
      <c r="C250" s="19" t="s">
        <v>268</v>
      </c>
      <c r="D250" s="19" t="s">
        <v>268</v>
      </c>
      <c r="E250" s="19" t="s">
        <v>268</v>
      </c>
      <c r="F250" s="19" t="s">
        <v>268</v>
      </c>
      <c r="G250" s="19" t="s">
        <v>268</v>
      </c>
      <c r="H250" s="19" t="s">
        <v>268</v>
      </c>
      <c r="I250" s="19" t="s">
        <v>268</v>
      </c>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t="s">
        <v>262</v>
      </c>
      <c r="BE250" s="19" t="s">
        <v>262</v>
      </c>
      <c r="BF250" s="19" t="s">
        <v>262</v>
      </c>
    </row>
    <row r="251" spans="1:58" s="42" customFormat="1" hidden="1">
      <c r="A251" s="39" t="s">
        <v>303</v>
      </c>
      <c r="B251" s="16" t="s">
        <v>35</v>
      </c>
      <c r="C251" s="19" t="s">
        <v>268</v>
      </c>
      <c r="D251" s="37" t="s">
        <v>268</v>
      </c>
      <c r="E251" s="37" t="s">
        <v>268</v>
      </c>
      <c r="F251" s="37" t="s">
        <v>268</v>
      </c>
      <c r="G251" s="37" t="s">
        <v>268</v>
      </c>
      <c r="H251" s="37" t="s">
        <v>268</v>
      </c>
      <c r="I251" s="37" t="s">
        <v>268</v>
      </c>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t="s">
        <v>262</v>
      </c>
      <c r="BE251" s="37" t="s">
        <v>262</v>
      </c>
      <c r="BF251" s="37" t="s">
        <v>262</v>
      </c>
    </row>
    <row r="252" spans="1:58" s="42" customFormat="1" hidden="1">
      <c r="A252" s="45"/>
      <c r="B252" s="16" t="s">
        <v>36</v>
      </c>
      <c r="C252" s="19" t="s">
        <v>268</v>
      </c>
      <c r="D252" s="37" t="s">
        <v>268</v>
      </c>
      <c r="E252" s="37" t="s">
        <v>268</v>
      </c>
      <c r="F252" s="37" t="s">
        <v>268</v>
      </c>
      <c r="G252" s="37" t="s">
        <v>268</v>
      </c>
      <c r="H252" s="37" t="s">
        <v>268</v>
      </c>
      <c r="I252" s="37" t="s">
        <v>268</v>
      </c>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t="s">
        <v>262</v>
      </c>
      <c r="BE252" s="37" t="s">
        <v>262</v>
      </c>
      <c r="BF252" s="37" t="s">
        <v>262</v>
      </c>
    </row>
    <row r="253" spans="1:58" s="42" customFormat="1" hidden="1">
      <c r="A253" s="45"/>
      <c r="B253" s="16" t="s">
        <v>37</v>
      </c>
      <c r="C253" s="19" t="s">
        <v>268</v>
      </c>
      <c r="D253" s="37" t="s">
        <v>268</v>
      </c>
      <c r="E253" s="37" t="s">
        <v>268</v>
      </c>
      <c r="F253" s="37" t="s">
        <v>268</v>
      </c>
      <c r="G253" s="37" t="s">
        <v>268</v>
      </c>
      <c r="H253" s="37" t="s">
        <v>268</v>
      </c>
      <c r="I253" s="37" t="s">
        <v>268</v>
      </c>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t="s">
        <v>262</v>
      </c>
      <c r="BE253" s="37" t="s">
        <v>262</v>
      </c>
      <c r="BF253" s="37" t="s">
        <v>262</v>
      </c>
    </row>
    <row r="254" spans="1:58" s="42" customFormat="1" hidden="1">
      <c r="A254" s="45"/>
      <c r="B254" s="16" t="s">
        <v>38</v>
      </c>
      <c r="C254" s="19" t="s">
        <v>268</v>
      </c>
      <c r="D254" s="37" t="s">
        <v>268</v>
      </c>
      <c r="E254" s="37" t="s">
        <v>268</v>
      </c>
      <c r="F254" s="37" t="s">
        <v>268</v>
      </c>
      <c r="G254" s="37" t="s">
        <v>268</v>
      </c>
      <c r="H254" s="37" t="s">
        <v>268</v>
      </c>
      <c r="I254" s="37" t="s">
        <v>268</v>
      </c>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t="s">
        <v>262</v>
      </c>
      <c r="BE254" s="37" t="s">
        <v>262</v>
      </c>
      <c r="BF254" s="37" t="s">
        <v>262</v>
      </c>
    </row>
    <row r="255" spans="1:58" ht="15" hidden="1" customHeight="1">
      <c r="A255" s="16"/>
      <c r="B255" s="16"/>
      <c r="C255" s="19" t="s">
        <v>268</v>
      </c>
      <c r="D255" s="19" t="s">
        <v>268</v>
      </c>
      <c r="E255" s="19" t="s">
        <v>268</v>
      </c>
      <c r="F255" s="19" t="s">
        <v>268</v>
      </c>
      <c r="G255" s="19" t="s">
        <v>268</v>
      </c>
      <c r="H255" s="19" t="s">
        <v>268</v>
      </c>
      <c r="I255" s="19" t="s">
        <v>268</v>
      </c>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t="s">
        <v>262</v>
      </c>
      <c r="BE255" s="19" t="s">
        <v>262</v>
      </c>
      <c r="BF255" s="19" t="s">
        <v>262</v>
      </c>
    </row>
    <row r="256" spans="1:58" ht="15" hidden="1" customHeight="1">
      <c r="A256" s="16"/>
      <c r="B256" s="16"/>
      <c r="C256" s="19" t="s">
        <v>268</v>
      </c>
      <c r="D256" s="19" t="s">
        <v>268</v>
      </c>
      <c r="E256" s="19" t="s">
        <v>268</v>
      </c>
      <c r="F256" s="19" t="s">
        <v>268</v>
      </c>
      <c r="G256" s="19" t="s">
        <v>268</v>
      </c>
      <c r="H256" s="19" t="s">
        <v>268</v>
      </c>
      <c r="I256" s="19" t="s">
        <v>268</v>
      </c>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t="s">
        <v>262</v>
      </c>
      <c r="BE256" s="19" t="s">
        <v>262</v>
      </c>
      <c r="BF256" s="19" t="s">
        <v>262</v>
      </c>
    </row>
    <row r="257" spans="1:58" ht="15" hidden="1" customHeight="1">
      <c r="A257" s="16"/>
      <c r="B257" s="16"/>
      <c r="C257" s="19" t="s">
        <v>268</v>
      </c>
      <c r="D257" s="19" t="s">
        <v>268</v>
      </c>
      <c r="E257" s="19" t="s">
        <v>268</v>
      </c>
      <c r="F257" s="19" t="s">
        <v>268</v>
      </c>
      <c r="G257" s="19" t="s">
        <v>268</v>
      </c>
      <c r="H257" s="19" t="s">
        <v>268</v>
      </c>
      <c r="I257" s="19" t="s">
        <v>268</v>
      </c>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t="s">
        <v>262</v>
      </c>
      <c r="BE257" s="19" t="s">
        <v>262</v>
      </c>
      <c r="BF257" s="19" t="s">
        <v>262</v>
      </c>
    </row>
    <row r="258" spans="1:58" s="42" customFormat="1" hidden="1">
      <c r="A258" s="43"/>
      <c r="B258" s="43"/>
      <c r="C258" s="40" t="s">
        <v>268</v>
      </c>
      <c r="D258" s="40" t="s">
        <v>268</v>
      </c>
      <c r="E258" s="40" t="s">
        <v>268</v>
      </c>
      <c r="F258" s="40" t="s">
        <v>268</v>
      </c>
      <c r="G258" s="40" t="s">
        <v>268</v>
      </c>
      <c r="H258" s="41" t="s">
        <v>268</v>
      </c>
      <c r="I258" s="40" t="s">
        <v>268</v>
      </c>
      <c r="J258" s="40"/>
      <c r="K258" s="40"/>
      <c r="L258" s="40"/>
      <c r="M258" s="40"/>
      <c r="N258" s="40"/>
      <c r="O258" s="40"/>
      <c r="P258" s="40"/>
      <c r="Q258" s="40"/>
      <c r="R258" s="40"/>
      <c r="S258" s="40"/>
      <c r="T258" s="40"/>
      <c r="U258" s="40"/>
      <c r="V258" s="40"/>
      <c r="W258" s="40"/>
      <c r="X258" s="40"/>
      <c r="BD258" s="42" t="s">
        <v>262</v>
      </c>
      <c r="BE258" s="42" t="s">
        <v>262</v>
      </c>
      <c r="BF258" s="42" t="s">
        <v>262</v>
      </c>
    </row>
    <row r="259" spans="1:58" s="42" customFormat="1" hidden="1">
      <c r="A259" s="39" t="s">
        <v>304</v>
      </c>
      <c r="B259" s="16" t="s">
        <v>35</v>
      </c>
      <c r="C259" s="19" t="s">
        <v>268</v>
      </c>
      <c r="D259" s="37" t="s">
        <v>268</v>
      </c>
      <c r="E259" s="37" t="s">
        <v>268</v>
      </c>
      <c r="F259" s="37" t="s">
        <v>268</v>
      </c>
      <c r="G259" s="37" t="s">
        <v>268</v>
      </c>
      <c r="H259" s="37" t="s">
        <v>268</v>
      </c>
      <c r="I259" s="37" t="s">
        <v>268</v>
      </c>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t="s">
        <v>262</v>
      </c>
      <c r="BE259" s="37" t="s">
        <v>262</v>
      </c>
      <c r="BF259" s="37" t="s">
        <v>262</v>
      </c>
    </row>
    <row r="260" spans="1:58" s="42" customFormat="1" hidden="1">
      <c r="A260" s="45"/>
      <c r="B260" s="16" t="s">
        <v>36</v>
      </c>
      <c r="C260" s="19" t="s">
        <v>268</v>
      </c>
      <c r="D260" s="37" t="s">
        <v>268</v>
      </c>
      <c r="E260" s="37" t="s">
        <v>268</v>
      </c>
      <c r="F260" s="37" t="s">
        <v>268</v>
      </c>
      <c r="G260" s="37" t="s">
        <v>268</v>
      </c>
      <c r="H260" s="37" t="s">
        <v>268</v>
      </c>
      <c r="I260" s="37" t="s">
        <v>268</v>
      </c>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t="s">
        <v>262</v>
      </c>
      <c r="BE260" s="37" t="s">
        <v>262</v>
      </c>
      <c r="BF260" s="37" t="s">
        <v>262</v>
      </c>
    </row>
    <row r="261" spans="1:58" s="42" customFormat="1" hidden="1">
      <c r="A261" s="45"/>
      <c r="B261" s="16" t="s">
        <v>37</v>
      </c>
      <c r="C261" s="19" t="s">
        <v>268</v>
      </c>
      <c r="D261" s="37" t="s">
        <v>268</v>
      </c>
      <c r="E261" s="37" t="s">
        <v>268</v>
      </c>
      <c r="F261" s="37" t="s">
        <v>268</v>
      </c>
      <c r="G261" s="37" t="s">
        <v>268</v>
      </c>
      <c r="H261" s="37" t="s">
        <v>268</v>
      </c>
      <c r="I261" s="37" t="s">
        <v>268</v>
      </c>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t="s">
        <v>262</v>
      </c>
      <c r="BE261" s="37" t="s">
        <v>262</v>
      </c>
      <c r="BF261" s="37" t="s">
        <v>262</v>
      </c>
    </row>
    <row r="262" spans="1:58" s="42" customFormat="1" hidden="1">
      <c r="A262" s="45"/>
      <c r="B262" s="16" t="s">
        <v>38</v>
      </c>
      <c r="C262" s="19" t="s">
        <v>268</v>
      </c>
      <c r="D262" s="37" t="s">
        <v>268</v>
      </c>
      <c r="E262" s="37" t="s">
        <v>268</v>
      </c>
      <c r="F262" s="37" t="s">
        <v>268</v>
      </c>
      <c r="G262" s="37" t="s">
        <v>268</v>
      </c>
      <c r="H262" s="37" t="s">
        <v>268</v>
      </c>
      <c r="I262" s="37" t="s">
        <v>268</v>
      </c>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t="s">
        <v>262</v>
      </c>
      <c r="BE262" s="37" t="s">
        <v>262</v>
      </c>
      <c r="BF262" s="37" t="s">
        <v>262</v>
      </c>
    </row>
    <row r="263" spans="1:58" ht="15" hidden="1" customHeight="1">
      <c r="A263" s="16"/>
      <c r="B263" s="16"/>
      <c r="C263" s="19" t="s">
        <v>268</v>
      </c>
      <c r="D263" s="19" t="s">
        <v>268</v>
      </c>
      <c r="E263" s="19" t="s">
        <v>268</v>
      </c>
      <c r="F263" s="19" t="s">
        <v>268</v>
      </c>
      <c r="G263" s="19" t="s">
        <v>268</v>
      </c>
      <c r="H263" s="19" t="s">
        <v>268</v>
      </c>
      <c r="I263" s="19" t="s">
        <v>268</v>
      </c>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t="s">
        <v>262</v>
      </c>
      <c r="BE263" s="19" t="s">
        <v>262</v>
      </c>
      <c r="BF263" s="19" t="s">
        <v>262</v>
      </c>
    </row>
    <row r="264" spans="1:58" ht="15" hidden="1" customHeight="1">
      <c r="A264" s="16"/>
      <c r="B264" s="16"/>
      <c r="C264" s="19" t="s">
        <v>268</v>
      </c>
      <c r="D264" s="19" t="s">
        <v>268</v>
      </c>
      <c r="E264" s="19" t="s">
        <v>268</v>
      </c>
      <c r="F264" s="19" t="s">
        <v>268</v>
      </c>
      <c r="G264" s="19" t="s">
        <v>268</v>
      </c>
      <c r="H264" s="19" t="s">
        <v>268</v>
      </c>
      <c r="I264" s="19" t="s">
        <v>268</v>
      </c>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t="s">
        <v>262</v>
      </c>
      <c r="BE264" s="19" t="s">
        <v>262</v>
      </c>
      <c r="BF264" s="19" t="s">
        <v>262</v>
      </c>
    </row>
    <row r="265" spans="1:58" ht="15" hidden="1" customHeight="1">
      <c r="A265" s="16"/>
      <c r="B265" s="16"/>
      <c r="C265" s="19" t="s">
        <v>268</v>
      </c>
      <c r="D265" s="19" t="s">
        <v>268</v>
      </c>
      <c r="E265" s="19" t="s">
        <v>268</v>
      </c>
      <c r="F265" s="19" t="s">
        <v>268</v>
      </c>
      <c r="G265" s="19" t="s">
        <v>268</v>
      </c>
      <c r="H265" s="19" t="s">
        <v>268</v>
      </c>
      <c r="I265" s="19" t="s">
        <v>268</v>
      </c>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t="s">
        <v>262</v>
      </c>
      <c r="BE265" s="19" t="s">
        <v>262</v>
      </c>
      <c r="BF265" s="19" t="s">
        <v>262</v>
      </c>
    </row>
    <row r="266" spans="1:58" s="42" customFormat="1" hidden="1">
      <c r="A266" s="39" t="s">
        <v>305</v>
      </c>
      <c r="B266" s="16" t="s">
        <v>35</v>
      </c>
      <c r="C266" s="19" t="s">
        <v>268</v>
      </c>
      <c r="D266" s="37" t="s">
        <v>268</v>
      </c>
      <c r="E266" s="37" t="s">
        <v>268</v>
      </c>
      <c r="F266" s="37" t="s">
        <v>268</v>
      </c>
      <c r="G266" s="37" t="s">
        <v>268</v>
      </c>
      <c r="H266" s="37" t="s">
        <v>268</v>
      </c>
      <c r="I266" s="37" t="s">
        <v>268</v>
      </c>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t="s">
        <v>262</v>
      </c>
      <c r="BE266" s="37" t="s">
        <v>262</v>
      </c>
      <c r="BF266" s="37" t="s">
        <v>262</v>
      </c>
    </row>
    <row r="267" spans="1:58" s="42" customFormat="1" hidden="1">
      <c r="A267" s="45"/>
      <c r="B267" s="16" t="s">
        <v>36</v>
      </c>
      <c r="C267" s="19" t="s">
        <v>268</v>
      </c>
      <c r="D267" s="37" t="s">
        <v>268</v>
      </c>
      <c r="E267" s="37" t="s">
        <v>268</v>
      </c>
      <c r="F267" s="37" t="s">
        <v>268</v>
      </c>
      <c r="G267" s="37" t="s">
        <v>268</v>
      </c>
      <c r="H267" s="37" t="s">
        <v>268</v>
      </c>
      <c r="I267" s="37" t="s">
        <v>268</v>
      </c>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t="s">
        <v>262</v>
      </c>
      <c r="BE267" s="37" t="s">
        <v>262</v>
      </c>
      <c r="BF267" s="37" t="s">
        <v>262</v>
      </c>
    </row>
    <row r="268" spans="1:58" s="42" customFormat="1" hidden="1">
      <c r="A268" s="45"/>
      <c r="B268" s="16" t="s">
        <v>37</v>
      </c>
      <c r="C268" s="19" t="s">
        <v>268</v>
      </c>
      <c r="D268" s="37" t="s">
        <v>268</v>
      </c>
      <c r="E268" s="37" t="s">
        <v>268</v>
      </c>
      <c r="F268" s="37" t="s">
        <v>268</v>
      </c>
      <c r="G268" s="37" t="s">
        <v>268</v>
      </c>
      <c r="H268" s="37" t="s">
        <v>268</v>
      </c>
      <c r="I268" s="37" t="s">
        <v>268</v>
      </c>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t="s">
        <v>262</v>
      </c>
      <c r="BE268" s="37" t="s">
        <v>262</v>
      </c>
      <c r="BF268" s="37" t="s">
        <v>262</v>
      </c>
    </row>
    <row r="269" spans="1:58" s="42" customFormat="1" hidden="1">
      <c r="A269" s="45"/>
      <c r="B269" s="16" t="s">
        <v>38</v>
      </c>
      <c r="C269" s="19" t="s">
        <v>268</v>
      </c>
      <c r="D269" s="37" t="s">
        <v>268</v>
      </c>
      <c r="E269" s="37" t="s">
        <v>268</v>
      </c>
      <c r="F269" s="37" t="s">
        <v>268</v>
      </c>
      <c r="G269" s="37" t="s">
        <v>268</v>
      </c>
      <c r="H269" s="37" t="s">
        <v>268</v>
      </c>
      <c r="I269" s="37" t="s">
        <v>268</v>
      </c>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t="s">
        <v>262</v>
      </c>
      <c r="BE269" s="37" t="s">
        <v>262</v>
      </c>
      <c r="BF269" s="37" t="s">
        <v>262</v>
      </c>
    </row>
    <row r="270" spans="1:58" ht="15" hidden="1" customHeight="1">
      <c r="A270" s="16"/>
      <c r="B270" s="16"/>
      <c r="C270" s="19" t="s">
        <v>268</v>
      </c>
      <c r="D270" s="19" t="s">
        <v>268</v>
      </c>
      <c r="E270" s="19" t="s">
        <v>268</v>
      </c>
      <c r="F270" s="19" t="s">
        <v>268</v>
      </c>
      <c r="G270" s="19" t="s">
        <v>268</v>
      </c>
      <c r="H270" s="19" t="s">
        <v>268</v>
      </c>
      <c r="I270" s="19" t="s">
        <v>268</v>
      </c>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t="s">
        <v>262</v>
      </c>
      <c r="BE270" s="19" t="s">
        <v>262</v>
      </c>
      <c r="BF270" s="19" t="s">
        <v>262</v>
      </c>
    </row>
    <row r="271" spans="1:58" ht="15" hidden="1" customHeight="1">
      <c r="A271" s="16"/>
      <c r="B271" s="16"/>
      <c r="C271" s="19" t="s">
        <v>268</v>
      </c>
      <c r="D271" s="19" t="s">
        <v>268</v>
      </c>
      <c r="E271" s="19" t="s">
        <v>268</v>
      </c>
      <c r="F271" s="19" t="s">
        <v>268</v>
      </c>
      <c r="G271" s="19" t="s">
        <v>268</v>
      </c>
      <c r="H271" s="19" t="s">
        <v>268</v>
      </c>
      <c r="I271" s="19" t="s">
        <v>268</v>
      </c>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t="s">
        <v>262</v>
      </c>
      <c r="BE271" s="19" t="s">
        <v>262</v>
      </c>
      <c r="BF271" s="19" t="s">
        <v>262</v>
      </c>
    </row>
    <row r="272" spans="1:58" ht="15" hidden="1" customHeight="1">
      <c r="A272" s="16"/>
      <c r="B272" s="16"/>
      <c r="C272" s="19" t="s">
        <v>268</v>
      </c>
      <c r="D272" s="19" t="s">
        <v>268</v>
      </c>
      <c r="E272" s="19" t="s">
        <v>268</v>
      </c>
      <c r="F272" s="19" t="s">
        <v>268</v>
      </c>
      <c r="G272" s="19" t="s">
        <v>268</v>
      </c>
      <c r="H272" s="19" t="s">
        <v>268</v>
      </c>
      <c r="I272" s="19" t="s">
        <v>268</v>
      </c>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t="s">
        <v>262</v>
      </c>
      <c r="BE272" s="19" t="s">
        <v>262</v>
      </c>
      <c r="BF272" s="19" t="s">
        <v>262</v>
      </c>
    </row>
    <row r="273" spans="1:58" s="42" customFormat="1" hidden="1">
      <c r="A273" s="39" t="s">
        <v>306</v>
      </c>
      <c r="B273" s="16" t="s">
        <v>35</v>
      </c>
      <c r="C273" s="19" t="s">
        <v>268</v>
      </c>
      <c r="D273" s="38" t="s">
        <v>268</v>
      </c>
      <c r="E273" s="38" t="s">
        <v>268</v>
      </c>
      <c r="F273" s="38" t="s">
        <v>268</v>
      </c>
      <c r="G273" s="38" t="s">
        <v>268</v>
      </c>
      <c r="H273" s="38" t="s">
        <v>268</v>
      </c>
      <c r="I273" s="38" t="s">
        <v>268</v>
      </c>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t="s">
        <v>262</v>
      </c>
      <c r="BE273" s="38" t="s">
        <v>262</v>
      </c>
      <c r="BF273" s="38" t="s">
        <v>262</v>
      </c>
    </row>
    <row r="274" spans="1:58" s="42" customFormat="1" hidden="1">
      <c r="A274" s="45"/>
      <c r="B274" s="16" t="s">
        <v>36</v>
      </c>
      <c r="C274" s="19" t="s">
        <v>268</v>
      </c>
      <c r="D274" s="38" t="s">
        <v>268</v>
      </c>
      <c r="E274" s="38" t="s">
        <v>268</v>
      </c>
      <c r="F274" s="38" t="s">
        <v>268</v>
      </c>
      <c r="G274" s="38" t="s">
        <v>268</v>
      </c>
      <c r="H274" s="38" t="s">
        <v>268</v>
      </c>
      <c r="I274" s="38" t="s">
        <v>268</v>
      </c>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t="s">
        <v>262</v>
      </c>
      <c r="BE274" s="38" t="s">
        <v>262</v>
      </c>
      <c r="BF274" s="38" t="s">
        <v>262</v>
      </c>
    </row>
    <row r="275" spans="1:58" s="42" customFormat="1" hidden="1">
      <c r="A275" s="45"/>
      <c r="B275" s="16" t="s">
        <v>37</v>
      </c>
      <c r="C275" s="19" t="s">
        <v>268</v>
      </c>
      <c r="D275" s="38" t="s">
        <v>268</v>
      </c>
      <c r="E275" s="38" t="s">
        <v>268</v>
      </c>
      <c r="F275" s="38" t="s">
        <v>268</v>
      </c>
      <c r="G275" s="38" t="s">
        <v>268</v>
      </c>
      <c r="H275" s="38" t="s">
        <v>268</v>
      </c>
      <c r="I275" s="38" t="s">
        <v>268</v>
      </c>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t="s">
        <v>262</v>
      </c>
      <c r="BE275" s="38" t="s">
        <v>262</v>
      </c>
      <c r="BF275" s="38" t="s">
        <v>262</v>
      </c>
    </row>
    <row r="276" spans="1:58" s="42" customFormat="1" hidden="1">
      <c r="A276" s="45"/>
      <c r="B276" s="16" t="s">
        <v>38</v>
      </c>
      <c r="C276" s="19" t="s">
        <v>268</v>
      </c>
      <c r="D276" s="38" t="s">
        <v>268</v>
      </c>
      <c r="E276" s="38" t="s">
        <v>268</v>
      </c>
      <c r="F276" s="38" t="s">
        <v>268</v>
      </c>
      <c r="G276" s="38" t="s">
        <v>268</v>
      </c>
      <c r="H276" s="38" t="s">
        <v>268</v>
      </c>
      <c r="I276" s="38" t="s">
        <v>268</v>
      </c>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t="s">
        <v>262</v>
      </c>
      <c r="BE276" s="38" t="s">
        <v>262</v>
      </c>
      <c r="BF276" s="38" t="s">
        <v>262</v>
      </c>
    </row>
    <row r="277" spans="1:58" ht="15" hidden="1" customHeight="1">
      <c r="A277" s="16"/>
      <c r="B277" s="16"/>
      <c r="C277" s="19" t="s">
        <v>268</v>
      </c>
      <c r="D277" s="19" t="s">
        <v>268</v>
      </c>
      <c r="E277" s="19" t="s">
        <v>268</v>
      </c>
      <c r="F277" s="19" t="s">
        <v>268</v>
      </c>
      <c r="G277" s="19" t="s">
        <v>268</v>
      </c>
      <c r="H277" s="19" t="s">
        <v>268</v>
      </c>
      <c r="I277" s="19" t="s">
        <v>268</v>
      </c>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t="s">
        <v>262</v>
      </c>
      <c r="BE277" s="19" t="s">
        <v>262</v>
      </c>
      <c r="BF277" s="19" t="s">
        <v>262</v>
      </c>
    </row>
    <row r="278" spans="1:58" ht="15" hidden="1" customHeight="1">
      <c r="A278" s="16"/>
      <c r="B278" s="16"/>
      <c r="C278" s="19" t="s">
        <v>268</v>
      </c>
      <c r="D278" s="19" t="s">
        <v>268</v>
      </c>
      <c r="E278" s="19" t="s">
        <v>268</v>
      </c>
      <c r="F278" s="19" t="s">
        <v>268</v>
      </c>
      <c r="G278" s="19" t="s">
        <v>268</v>
      </c>
      <c r="H278" s="19" t="s">
        <v>268</v>
      </c>
      <c r="I278" s="19" t="s">
        <v>268</v>
      </c>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t="s">
        <v>262</v>
      </c>
      <c r="BE278" s="19" t="s">
        <v>262</v>
      </c>
      <c r="BF278" s="19" t="s">
        <v>262</v>
      </c>
    </row>
    <row r="279" spans="1:58" ht="15" hidden="1" customHeight="1">
      <c r="A279" s="16"/>
      <c r="B279" s="16"/>
      <c r="C279" s="19" t="s">
        <v>268</v>
      </c>
      <c r="D279" s="19" t="s">
        <v>268</v>
      </c>
      <c r="E279" s="19" t="s">
        <v>268</v>
      </c>
      <c r="F279" s="19" t="s">
        <v>268</v>
      </c>
      <c r="G279" s="19" t="s">
        <v>268</v>
      </c>
      <c r="H279" s="19" t="s">
        <v>268</v>
      </c>
      <c r="I279" s="19" t="s">
        <v>268</v>
      </c>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t="s">
        <v>262</v>
      </c>
      <c r="BE279" s="19" t="s">
        <v>262</v>
      </c>
      <c r="BF279" s="19" t="s">
        <v>262</v>
      </c>
    </row>
    <row r="280" spans="1:58" hidden="1">
      <c r="C280" s="8" t="s">
        <v>268</v>
      </c>
      <c r="D280" s="8" t="s">
        <v>268</v>
      </c>
      <c r="E280" s="8" t="s">
        <v>268</v>
      </c>
      <c r="F280" s="8" t="s">
        <v>268</v>
      </c>
      <c r="G280" s="8" t="s">
        <v>268</v>
      </c>
      <c r="H280" s="4" t="s">
        <v>268</v>
      </c>
      <c r="I280" s="8" t="s">
        <v>268</v>
      </c>
      <c r="BD280" s="1" t="s">
        <v>262</v>
      </c>
      <c r="BE280" s="1" t="s">
        <v>262</v>
      </c>
      <c r="BF280" s="1" t="s">
        <v>262</v>
      </c>
    </row>
    <row r="281" spans="1:58" s="74" customFormat="1" hidden="1">
      <c r="A281" s="48" t="s">
        <v>307</v>
      </c>
      <c r="B281" s="16" t="s">
        <v>35</v>
      </c>
      <c r="C281" s="19" t="s">
        <v>268</v>
      </c>
      <c r="D281" s="19" t="s">
        <v>268</v>
      </c>
      <c r="E281" s="19" t="s">
        <v>268</v>
      </c>
      <c r="F281" s="19" t="s">
        <v>268</v>
      </c>
      <c r="G281" s="19" t="s">
        <v>268</v>
      </c>
      <c r="H281" s="19" t="s">
        <v>268</v>
      </c>
      <c r="I281" s="19" t="s">
        <v>268</v>
      </c>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t="s">
        <v>262</v>
      </c>
      <c r="BE281" s="19" t="s">
        <v>262</v>
      </c>
      <c r="BF281" s="19" t="s">
        <v>262</v>
      </c>
    </row>
    <row r="282" spans="1:58" s="74" customFormat="1" hidden="1">
      <c r="A282" s="75"/>
      <c r="B282" s="16" t="s">
        <v>36</v>
      </c>
      <c r="C282" s="19" t="s">
        <v>268</v>
      </c>
      <c r="D282" s="19" t="s">
        <v>268</v>
      </c>
      <c r="E282" s="19" t="s">
        <v>268</v>
      </c>
      <c r="F282" s="19" t="s">
        <v>268</v>
      </c>
      <c r="G282" s="19" t="s">
        <v>268</v>
      </c>
      <c r="H282" s="19" t="s">
        <v>268</v>
      </c>
      <c r="I282" s="19" t="s">
        <v>268</v>
      </c>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t="s">
        <v>262</v>
      </c>
      <c r="BE282" s="19" t="s">
        <v>262</v>
      </c>
      <c r="BF282" s="19" t="s">
        <v>262</v>
      </c>
    </row>
    <row r="283" spans="1:58" s="74" customFormat="1" hidden="1">
      <c r="A283" s="75"/>
      <c r="B283" s="16" t="s">
        <v>37</v>
      </c>
      <c r="C283" s="19" t="s">
        <v>268</v>
      </c>
      <c r="D283" s="19" t="s">
        <v>268</v>
      </c>
      <c r="E283" s="19" t="s">
        <v>268</v>
      </c>
      <c r="F283" s="19" t="s">
        <v>268</v>
      </c>
      <c r="G283" s="19" t="s">
        <v>268</v>
      </c>
      <c r="H283" s="19" t="s">
        <v>268</v>
      </c>
      <c r="I283" s="19" t="s">
        <v>268</v>
      </c>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t="s">
        <v>262</v>
      </c>
      <c r="BE283" s="19" t="s">
        <v>262</v>
      </c>
      <c r="BF283" s="19" t="s">
        <v>262</v>
      </c>
    </row>
    <row r="284" spans="1:58" s="74" customFormat="1" hidden="1">
      <c r="A284" s="75"/>
      <c r="B284" s="16" t="s">
        <v>38</v>
      </c>
      <c r="C284" s="26" t="s">
        <v>268</v>
      </c>
      <c r="D284" s="26" t="s">
        <v>268</v>
      </c>
      <c r="E284" s="26" t="s">
        <v>268</v>
      </c>
      <c r="F284" s="26" t="s">
        <v>268</v>
      </c>
      <c r="G284" s="26" t="s">
        <v>268</v>
      </c>
      <c r="H284" s="26" t="s">
        <v>268</v>
      </c>
      <c r="I284" s="26" t="s">
        <v>268</v>
      </c>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t="s">
        <v>262</v>
      </c>
      <c r="BE284" s="26" t="s">
        <v>262</v>
      </c>
      <c r="BF284" s="26" t="s">
        <v>262</v>
      </c>
    </row>
    <row r="285" spans="1:58" ht="15" hidden="1" customHeight="1">
      <c r="A285" s="16"/>
      <c r="B285" s="16"/>
      <c r="C285" s="19" t="s">
        <v>268</v>
      </c>
      <c r="D285" s="19" t="s">
        <v>268</v>
      </c>
      <c r="E285" s="19" t="s">
        <v>268</v>
      </c>
      <c r="F285" s="19" t="s">
        <v>268</v>
      </c>
      <c r="G285" s="19" t="s">
        <v>268</v>
      </c>
      <c r="H285" s="19" t="s">
        <v>268</v>
      </c>
      <c r="I285" s="19" t="s">
        <v>268</v>
      </c>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t="s">
        <v>262</v>
      </c>
      <c r="BE285" s="19" t="s">
        <v>262</v>
      </c>
      <c r="BF285" s="19" t="s">
        <v>262</v>
      </c>
    </row>
    <row r="286" spans="1:58" ht="15" hidden="1" customHeight="1">
      <c r="A286" s="16"/>
      <c r="B286" s="16"/>
      <c r="C286" s="19" t="s">
        <v>268</v>
      </c>
      <c r="D286" s="19" t="s">
        <v>268</v>
      </c>
      <c r="E286" s="19" t="s">
        <v>268</v>
      </c>
      <c r="F286" s="19" t="s">
        <v>268</v>
      </c>
      <c r="G286" s="19" t="s">
        <v>268</v>
      </c>
      <c r="H286" s="19" t="s">
        <v>268</v>
      </c>
      <c r="I286" s="19" t="s">
        <v>268</v>
      </c>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t="s">
        <v>262</v>
      </c>
      <c r="BE286" s="19" t="s">
        <v>262</v>
      </c>
      <c r="BF286" s="19" t="s">
        <v>262</v>
      </c>
    </row>
    <row r="287" spans="1:58" ht="15" hidden="1" customHeight="1">
      <c r="A287" s="16"/>
      <c r="B287" s="16"/>
      <c r="C287" s="19" t="s">
        <v>268</v>
      </c>
      <c r="D287" s="19" t="s">
        <v>268</v>
      </c>
      <c r="E287" s="19" t="s">
        <v>268</v>
      </c>
      <c r="F287" s="19" t="s">
        <v>268</v>
      </c>
      <c r="G287" s="19" t="s">
        <v>268</v>
      </c>
      <c r="H287" s="19" t="s">
        <v>268</v>
      </c>
      <c r="I287" s="19" t="s">
        <v>268</v>
      </c>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t="s">
        <v>262</v>
      </c>
      <c r="BE287" s="19" t="s">
        <v>262</v>
      </c>
      <c r="BF287" s="19" t="s">
        <v>262</v>
      </c>
    </row>
    <row r="288" spans="1:58" s="74" customFormat="1" hidden="1">
      <c r="A288" s="48" t="s">
        <v>308</v>
      </c>
      <c r="B288" s="16" t="s">
        <v>35</v>
      </c>
      <c r="C288" s="19" t="s">
        <v>268</v>
      </c>
      <c r="D288" s="19" t="s">
        <v>268</v>
      </c>
      <c r="E288" s="19" t="s">
        <v>268</v>
      </c>
      <c r="F288" s="19" t="s">
        <v>268</v>
      </c>
      <c r="G288" s="19" t="s">
        <v>268</v>
      </c>
      <c r="H288" s="19" t="s">
        <v>268</v>
      </c>
      <c r="I288" s="19" t="s">
        <v>268</v>
      </c>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t="s">
        <v>262</v>
      </c>
      <c r="BE288" s="19" t="s">
        <v>262</v>
      </c>
      <c r="BF288" s="19" t="s">
        <v>262</v>
      </c>
    </row>
    <row r="289" spans="1:58" s="74" customFormat="1" hidden="1">
      <c r="A289" s="75"/>
      <c r="B289" s="16" t="s">
        <v>36</v>
      </c>
      <c r="C289" s="19" t="s">
        <v>268</v>
      </c>
      <c r="D289" s="19" t="s">
        <v>268</v>
      </c>
      <c r="E289" s="19" t="s">
        <v>268</v>
      </c>
      <c r="F289" s="19" t="s">
        <v>268</v>
      </c>
      <c r="G289" s="19" t="s">
        <v>268</v>
      </c>
      <c r="H289" s="19" t="s">
        <v>268</v>
      </c>
      <c r="I289" s="19" t="s">
        <v>268</v>
      </c>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t="s">
        <v>262</v>
      </c>
      <c r="BE289" s="19" t="s">
        <v>262</v>
      </c>
      <c r="BF289" s="19" t="s">
        <v>262</v>
      </c>
    </row>
    <row r="290" spans="1:58" s="74" customFormat="1" hidden="1">
      <c r="A290" s="75"/>
      <c r="B290" s="16" t="s">
        <v>37</v>
      </c>
      <c r="C290" s="19" t="s">
        <v>268</v>
      </c>
      <c r="D290" s="19" t="s">
        <v>268</v>
      </c>
      <c r="E290" s="19" t="s">
        <v>268</v>
      </c>
      <c r="F290" s="19" t="s">
        <v>268</v>
      </c>
      <c r="G290" s="19" t="s">
        <v>268</v>
      </c>
      <c r="H290" s="19" t="s">
        <v>268</v>
      </c>
      <c r="I290" s="19" t="s">
        <v>268</v>
      </c>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t="s">
        <v>262</v>
      </c>
      <c r="BE290" s="19" t="s">
        <v>262</v>
      </c>
      <c r="BF290" s="19" t="s">
        <v>262</v>
      </c>
    </row>
    <row r="291" spans="1:58" s="74" customFormat="1" hidden="1">
      <c r="A291" s="75"/>
      <c r="B291" s="16" t="s">
        <v>38</v>
      </c>
      <c r="C291" s="26" t="s">
        <v>268</v>
      </c>
      <c r="D291" s="26" t="s">
        <v>268</v>
      </c>
      <c r="E291" s="26" t="s">
        <v>268</v>
      </c>
      <c r="F291" s="26" t="s">
        <v>268</v>
      </c>
      <c r="G291" s="26" t="s">
        <v>268</v>
      </c>
      <c r="H291" s="26" t="s">
        <v>268</v>
      </c>
      <c r="I291" s="26" t="s">
        <v>268</v>
      </c>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t="s">
        <v>262</v>
      </c>
      <c r="BE291" s="26" t="s">
        <v>262</v>
      </c>
      <c r="BF291" s="26" t="s">
        <v>262</v>
      </c>
    </row>
    <row r="292" spans="1:58" ht="15" hidden="1" customHeight="1">
      <c r="A292" s="16"/>
      <c r="B292" s="16"/>
      <c r="C292" s="19" t="s">
        <v>268</v>
      </c>
      <c r="D292" s="19" t="s">
        <v>268</v>
      </c>
      <c r="E292" s="19" t="s">
        <v>268</v>
      </c>
      <c r="F292" s="19" t="s">
        <v>268</v>
      </c>
      <c r="G292" s="19" t="s">
        <v>268</v>
      </c>
      <c r="H292" s="19" t="s">
        <v>268</v>
      </c>
      <c r="I292" s="19" t="s">
        <v>268</v>
      </c>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t="s">
        <v>262</v>
      </c>
      <c r="BE292" s="19" t="s">
        <v>262</v>
      </c>
      <c r="BF292" s="19" t="s">
        <v>262</v>
      </c>
    </row>
    <row r="293" spans="1:58" ht="15" hidden="1" customHeight="1">
      <c r="A293" s="16"/>
      <c r="B293" s="16"/>
      <c r="C293" s="19" t="s">
        <v>268</v>
      </c>
      <c r="D293" s="19" t="s">
        <v>268</v>
      </c>
      <c r="E293" s="19" t="s">
        <v>268</v>
      </c>
      <c r="F293" s="19" t="s">
        <v>268</v>
      </c>
      <c r="G293" s="19" t="s">
        <v>268</v>
      </c>
      <c r="H293" s="19" t="s">
        <v>268</v>
      </c>
      <c r="I293" s="19" t="s">
        <v>268</v>
      </c>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t="s">
        <v>262</v>
      </c>
      <c r="BE293" s="19" t="s">
        <v>262</v>
      </c>
      <c r="BF293" s="19" t="s">
        <v>262</v>
      </c>
    </row>
    <row r="294" spans="1:58" ht="15" hidden="1" customHeight="1">
      <c r="A294" s="16"/>
      <c r="B294" s="16"/>
      <c r="C294" s="19" t="s">
        <v>268</v>
      </c>
      <c r="D294" s="19" t="s">
        <v>268</v>
      </c>
      <c r="E294" s="19" t="s">
        <v>268</v>
      </c>
      <c r="F294" s="19" t="s">
        <v>268</v>
      </c>
      <c r="G294" s="19" t="s">
        <v>268</v>
      </c>
      <c r="H294" s="19" t="s">
        <v>268</v>
      </c>
      <c r="I294" s="19" t="s">
        <v>268</v>
      </c>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t="s">
        <v>262</v>
      </c>
      <c r="BE294" s="19" t="s">
        <v>262</v>
      </c>
      <c r="BF294" s="19" t="s">
        <v>262</v>
      </c>
    </row>
    <row r="295" spans="1:58" s="74" customFormat="1" hidden="1">
      <c r="A295" s="48" t="s">
        <v>309</v>
      </c>
      <c r="B295" s="16" t="s">
        <v>35</v>
      </c>
      <c r="C295" s="19" t="s">
        <v>268</v>
      </c>
      <c r="D295" s="19" t="s">
        <v>268</v>
      </c>
      <c r="E295" s="19" t="s">
        <v>268</v>
      </c>
      <c r="F295" s="19" t="s">
        <v>268</v>
      </c>
      <c r="G295" s="19" t="s">
        <v>268</v>
      </c>
      <c r="H295" s="19" t="s">
        <v>268</v>
      </c>
      <c r="I295" s="19" t="s">
        <v>268</v>
      </c>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t="s">
        <v>262</v>
      </c>
      <c r="BE295" s="19" t="s">
        <v>262</v>
      </c>
      <c r="BF295" s="19" t="s">
        <v>262</v>
      </c>
    </row>
    <row r="296" spans="1:58" s="74" customFormat="1" hidden="1">
      <c r="A296" s="75"/>
      <c r="B296" s="16" t="s">
        <v>36</v>
      </c>
      <c r="C296" s="19" t="s">
        <v>268</v>
      </c>
      <c r="D296" s="19" t="s">
        <v>268</v>
      </c>
      <c r="E296" s="19" t="s">
        <v>268</v>
      </c>
      <c r="F296" s="19" t="s">
        <v>268</v>
      </c>
      <c r="G296" s="19" t="s">
        <v>268</v>
      </c>
      <c r="H296" s="19" t="s">
        <v>268</v>
      </c>
      <c r="I296" s="19" t="s">
        <v>268</v>
      </c>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t="s">
        <v>262</v>
      </c>
      <c r="BE296" s="19" t="s">
        <v>262</v>
      </c>
      <c r="BF296" s="19" t="s">
        <v>262</v>
      </c>
    </row>
    <row r="297" spans="1:58" s="74" customFormat="1" hidden="1">
      <c r="A297" s="75"/>
      <c r="B297" s="16" t="s">
        <v>37</v>
      </c>
      <c r="C297" s="19" t="s">
        <v>268</v>
      </c>
      <c r="D297" s="19" t="s">
        <v>268</v>
      </c>
      <c r="E297" s="19" t="s">
        <v>268</v>
      </c>
      <c r="F297" s="19" t="s">
        <v>268</v>
      </c>
      <c r="G297" s="19" t="s">
        <v>268</v>
      </c>
      <c r="H297" s="19" t="s">
        <v>268</v>
      </c>
      <c r="I297" s="19" t="s">
        <v>268</v>
      </c>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t="s">
        <v>262</v>
      </c>
      <c r="BE297" s="19" t="s">
        <v>262</v>
      </c>
      <c r="BF297" s="19" t="s">
        <v>262</v>
      </c>
    </row>
    <row r="298" spans="1:58" s="74" customFormat="1" hidden="1">
      <c r="A298" s="75"/>
      <c r="B298" s="16" t="s">
        <v>38</v>
      </c>
      <c r="C298" s="19" t="s">
        <v>268</v>
      </c>
      <c r="D298" s="19" t="s">
        <v>268</v>
      </c>
      <c r="E298" s="19" t="s">
        <v>268</v>
      </c>
      <c r="F298" s="19" t="s">
        <v>268</v>
      </c>
      <c r="G298" s="19" t="s">
        <v>268</v>
      </c>
      <c r="H298" s="19" t="s">
        <v>268</v>
      </c>
      <c r="I298" s="19" t="s">
        <v>268</v>
      </c>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t="s">
        <v>262</v>
      </c>
      <c r="BE298" s="19" t="s">
        <v>262</v>
      </c>
      <c r="BF298" s="19" t="s">
        <v>262</v>
      </c>
    </row>
    <row r="299" spans="1:58" ht="15" hidden="1" customHeight="1">
      <c r="A299" s="16"/>
      <c r="B299" s="16"/>
      <c r="C299" s="19" t="s">
        <v>268</v>
      </c>
      <c r="D299" s="19" t="s">
        <v>268</v>
      </c>
      <c r="E299" s="19" t="s">
        <v>268</v>
      </c>
      <c r="F299" s="19" t="s">
        <v>268</v>
      </c>
      <c r="G299" s="19" t="s">
        <v>268</v>
      </c>
      <c r="H299" s="19" t="s">
        <v>268</v>
      </c>
      <c r="I299" s="19" t="s">
        <v>268</v>
      </c>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t="s">
        <v>262</v>
      </c>
      <c r="BE299" s="19" t="s">
        <v>262</v>
      </c>
      <c r="BF299" s="19" t="s">
        <v>262</v>
      </c>
    </row>
    <row r="300" spans="1:58" ht="15" hidden="1" customHeight="1">
      <c r="A300" s="16"/>
      <c r="B300" s="16"/>
      <c r="C300" s="19" t="s">
        <v>268</v>
      </c>
      <c r="D300" s="19" t="s">
        <v>268</v>
      </c>
      <c r="E300" s="19" t="s">
        <v>268</v>
      </c>
      <c r="F300" s="19" t="s">
        <v>268</v>
      </c>
      <c r="G300" s="19" t="s">
        <v>268</v>
      </c>
      <c r="H300" s="19" t="s">
        <v>268</v>
      </c>
      <c r="I300" s="19" t="s">
        <v>268</v>
      </c>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t="s">
        <v>262</v>
      </c>
      <c r="BE300" s="19" t="s">
        <v>262</v>
      </c>
      <c r="BF300" s="19" t="s">
        <v>262</v>
      </c>
    </row>
    <row r="301" spans="1:58" ht="15" hidden="1" customHeight="1">
      <c r="A301" s="16"/>
      <c r="B301" s="16"/>
      <c r="C301" s="19" t="s">
        <v>268</v>
      </c>
      <c r="D301" s="19" t="s">
        <v>268</v>
      </c>
      <c r="E301" s="19" t="s">
        <v>268</v>
      </c>
      <c r="F301" s="19" t="s">
        <v>268</v>
      </c>
      <c r="G301" s="19" t="s">
        <v>268</v>
      </c>
      <c r="H301" s="19" t="s">
        <v>268</v>
      </c>
      <c r="I301" s="19" t="s">
        <v>268</v>
      </c>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t="s">
        <v>262</v>
      </c>
      <c r="BE301" s="19" t="s">
        <v>262</v>
      </c>
      <c r="BF301" s="19" t="s">
        <v>262</v>
      </c>
    </row>
    <row r="302" spans="1:58" s="74" customFormat="1" hidden="1">
      <c r="A302" s="48" t="s">
        <v>310</v>
      </c>
      <c r="B302" s="16" t="s">
        <v>35</v>
      </c>
      <c r="C302" s="19" t="s">
        <v>268</v>
      </c>
      <c r="D302" s="19" t="s">
        <v>268</v>
      </c>
      <c r="E302" s="19" t="s">
        <v>268</v>
      </c>
      <c r="F302" s="19" t="s">
        <v>268</v>
      </c>
      <c r="G302" s="19" t="s">
        <v>268</v>
      </c>
      <c r="H302" s="19" t="s">
        <v>268</v>
      </c>
      <c r="I302" s="19" t="s">
        <v>268</v>
      </c>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t="s">
        <v>262</v>
      </c>
      <c r="BE302" s="19" t="s">
        <v>262</v>
      </c>
      <c r="BF302" s="19" t="s">
        <v>262</v>
      </c>
    </row>
    <row r="303" spans="1:58" s="74" customFormat="1" hidden="1">
      <c r="A303" s="75"/>
      <c r="B303" s="16" t="s">
        <v>36</v>
      </c>
      <c r="C303" s="19" t="s">
        <v>268</v>
      </c>
      <c r="D303" s="19" t="s">
        <v>268</v>
      </c>
      <c r="E303" s="19" t="s">
        <v>268</v>
      </c>
      <c r="F303" s="19" t="s">
        <v>268</v>
      </c>
      <c r="G303" s="19" t="s">
        <v>268</v>
      </c>
      <c r="H303" s="19" t="s">
        <v>268</v>
      </c>
      <c r="I303" s="19" t="s">
        <v>268</v>
      </c>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t="s">
        <v>262</v>
      </c>
      <c r="BE303" s="19" t="s">
        <v>262</v>
      </c>
      <c r="BF303" s="19" t="s">
        <v>262</v>
      </c>
    </row>
    <row r="304" spans="1:58" s="74" customFormat="1" hidden="1">
      <c r="A304" s="75"/>
      <c r="B304" s="16" t="s">
        <v>37</v>
      </c>
      <c r="C304" s="19" t="s">
        <v>268</v>
      </c>
      <c r="D304" s="19" t="s">
        <v>268</v>
      </c>
      <c r="E304" s="19" t="s">
        <v>268</v>
      </c>
      <c r="F304" s="19" t="s">
        <v>268</v>
      </c>
      <c r="G304" s="19" t="s">
        <v>268</v>
      </c>
      <c r="H304" s="19" t="s">
        <v>268</v>
      </c>
      <c r="I304" s="19" t="s">
        <v>268</v>
      </c>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t="s">
        <v>262</v>
      </c>
      <c r="BE304" s="19" t="s">
        <v>262</v>
      </c>
      <c r="BF304" s="19" t="s">
        <v>262</v>
      </c>
    </row>
    <row r="305" spans="1:58" s="74" customFormat="1" hidden="1">
      <c r="A305" s="75"/>
      <c r="B305" s="16" t="s">
        <v>38</v>
      </c>
      <c r="C305" s="19" t="s">
        <v>268</v>
      </c>
      <c r="D305" s="19" t="s">
        <v>268</v>
      </c>
      <c r="E305" s="19" t="s">
        <v>268</v>
      </c>
      <c r="F305" s="19" t="s">
        <v>268</v>
      </c>
      <c r="G305" s="19" t="s">
        <v>268</v>
      </c>
      <c r="H305" s="19" t="s">
        <v>268</v>
      </c>
      <c r="I305" s="19" t="s">
        <v>268</v>
      </c>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t="s">
        <v>262</v>
      </c>
      <c r="BE305" s="19" t="s">
        <v>262</v>
      </c>
      <c r="BF305" s="19" t="s">
        <v>262</v>
      </c>
    </row>
    <row r="306" spans="1:58" ht="15" hidden="1" customHeight="1">
      <c r="A306" s="16"/>
      <c r="B306" s="16"/>
      <c r="C306" s="19" t="s">
        <v>268</v>
      </c>
      <c r="D306" s="19" t="s">
        <v>268</v>
      </c>
      <c r="E306" s="19" t="s">
        <v>268</v>
      </c>
      <c r="F306" s="19" t="s">
        <v>268</v>
      </c>
      <c r="G306" s="19" t="s">
        <v>268</v>
      </c>
      <c r="H306" s="19" t="s">
        <v>268</v>
      </c>
      <c r="I306" s="19" t="s">
        <v>268</v>
      </c>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t="s">
        <v>262</v>
      </c>
      <c r="BE306" s="19" t="s">
        <v>262</v>
      </c>
      <c r="BF306" s="19" t="s">
        <v>262</v>
      </c>
    </row>
    <row r="307" spans="1:58" ht="15" hidden="1" customHeight="1">
      <c r="A307" s="16"/>
      <c r="B307" s="16"/>
      <c r="C307" s="19" t="s">
        <v>268</v>
      </c>
      <c r="D307" s="19" t="s">
        <v>268</v>
      </c>
      <c r="E307" s="19" t="s">
        <v>268</v>
      </c>
      <c r="F307" s="19" t="s">
        <v>268</v>
      </c>
      <c r="G307" s="19" t="s">
        <v>268</v>
      </c>
      <c r="H307" s="19" t="s">
        <v>268</v>
      </c>
      <c r="I307" s="19" t="s">
        <v>268</v>
      </c>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t="s">
        <v>262</v>
      </c>
      <c r="BE307" s="19" t="s">
        <v>262</v>
      </c>
      <c r="BF307" s="19" t="s">
        <v>262</v>
      </c>
    </row>
    <row r="308" spans="1:58" ht="15" hidden="1" customHeight="1">
      <c r="A308" s="16"/>
      <c r="B308" s="16"/>
      <c r="C308" s="19" t="s">
        <v>268</v>
      </c>
      <c r="D308" s="19" t="s">
        <v>268</v>
      </c>
      <c r="E308" s="19" t="s">
        <v>268</v>
      </c>
      <c r="F308" s="19" t="s">
        <v>268</v>
      </c>
      <c r="G308" s="19" t="s">
        <v>268</v>
      </c>
      <c r="H308" s="19" t="s">
        <v>268</v>
      </c>
      <c r="I308" s="19" t="s">
        <v>268</v>
      </c>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t="s">
        <v>262</v>
      </c>
      <c r="BE308" s="19" t="s">
        <v>262</v>
      </c>
      <c r="BF308" s="19" t="s">
        <v>262</v>
      </c>
    </row>
    <row r="309" spans="1:58" s="74" customFormat="1" hidden="1">
      <c r="A309" s="48" t="s">
        <v>311</v>
      </c>
      <c r="B309" s="16" t="s">
        <v>35</v>
      </c>
      <c r="C309" s="19" t="s">
        <v>268</v>
      </c>
      <c r="D309" s="19" t="s">
        <v>268</v>
      </c>
      <c r="E309" s="19" t="s">
        <v>268</v>
      </c>
      <c r="F309" s="19" t="s">
        <v>268</v>
      </c>
      <c r="G309" s="19" t="s">
        <v>268</v>
      </c>
      <c r="H309" s="19" t="s">
        <v>268</v>
      </c>
      <c r="I309" s="19" t="s">
        <v>268</v>
      </c>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t="s">
        <v>262</v>
      </c>
      <c r="BE309" s="19" t="s">
        <v>262</v>
      </c>
      <c r="BF309" s="19" t="s">
        <v>262</v>
      </c>
    </row>
    <row r="310" spans="1:58" s="74" customFormat="1" hidden="1">
      <c r="A310" s="75"/>
      <c r="B310" s="16" t="s">
        <v>36</v>
      </c>
      <c r="C310" s="19" t="s">
        <v>268</v>
      </c>
      <c r="D310" s="19" t="s">
        <v>268</v>
      </c>
      <c r="E310" s="19" t="s">
        <v>268</v>
      </c>
      <c r="F310" s="19" t="s">
        <v>268</v>
      </c>
      <c r="G310" s="19" t="s">
        <v>268</v>
      </c>
      <c r="H310" s="19" t="s">
        <v>268</v>
      </c>
      <c r="I310" s="19" t="s">
        <v>268</v>
      </c>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t="s">
        <v>262</v>
      </c>
      <c r="BE310" s="19" t="s">
        <v>262</v>
      </c>
      <c r="BF310" s="19" t="s">
        <v>262</v>
      </c>
    </row>
    <row r="311" spans="1:58" s="74" customFormat="1" hidden="1">
      <c r="A311" s="75"/>
      <c r="B311" s="16" t="s">
        <v>37</v>
      </c>
      <c r="C311" s="19" t="s">
        <v>268</v>
      </c>
      <c r="D311" s="19" t="s">
        <v>268</v>
      </c>
      <c r="E311" s="19" t="s">
        <v>268</v>
      </c>
      <c r="F311" s="19" t="s">
        <v>268</v>
      </c>
      <c r="G311" s="19" t="s">
        <v>268</v>
      </c>
      <c r="H311" s="19" t="s">
        <v>268</v>
      </c>
      <c r="I311" s="19" t="s">
        <v>268</v>
      </c>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t="s">
        <v>262</v>
      </c>
      <c r="BE311" s="19" t="s">
        <v>262</v>
      </c>
      <c r="BF311" s="19" t="s">
        <v>262</v>
      </c>
    </row>
    <row r="312" spans="1:58" s="74" customFormat="1" hidden="1">
      <c r="A312" s="75"/>
      <c r="B312" s="16" t="s">
        <v>38</v>
      </c>
      <c r="C312" s="26" t="s">
        <v>268</v>
      </c>
      <c r="D312" s="26" t="s">
        <v>268</v>
      </c>
      <c r="E312" s="26" t="s">
        <v>268</v>
      </c>
      <c r="F312" s="26" t="s">
        <v>268</v>
      </c>
      <c r="G312" s="26" t="s">
        <v>268</v>
      </c>
      <c r="H312" s="26" t="s">
        <v>268</v>
      </c>
      <c r="I312" s="26" t="s">
        <v>268</v>
      </c>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t="s">
        <v>262</v>
      </c>
      <c r="BE312" s="26" t="s">
        <v>262</v>
      </c>
      <c r="BF312" s="26" t="s">
        <v>262</v>
      </c>
    </row>
    <row r="313" spans="1:58" ht="15" hidden="1" customHeight="1">
      <c r="A313" s="16"/>
      <c r="B313" s="16"/>
      <c r="C313" s="19" t="s">
        <v>268</v>
      </c>
      <c r="D313" s="19" t="s">
        <v>268</v>
      </c>
      <c r="E313" s="19" t="s">
        <v>268</v>
      </c>
      <c r="F313" s="19" t="s">
        <v>268</v>
      </c>
      <c r="G313" s="19" t="s">
        <v>268</v>
      </c>
      <c r="H313" s="19" t="s">
        <v>268</v>
      </c>
      <c r="I313" s="19" t="s">
        <v>268</v>
      </c>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t="s">
        <v>262</v>
      </c>
      <c r="BE313" s="19" t="s">
        <v>262</v>
      </c>
      <c r="BF313" s="19" t="s">
        <v>262</v>
      </c>
    </row>
    <row r="314" spans="1:58" ht="15" hidden="1" customHeight="1">
      <c r="A314" s="16"/>
      <c r="B314" s="16"/>
      <c r="C314" s="19" t="s">
        <v>268</v>
      </c>
      <c r="D314" s="19" t="s">
        <v>268</v>
      </c>
      <c r="E314" s="19" t="s">
        <v>268</v>
      </c>
      <c r="F314" s="19" t="s">
        <v>268</v>
      </c>
      <c r="G314" s="19" t="s">
        <v>268</v>
      </c>
      <c r="H314" s="19" t="s">
        <v>268</v>
      </c>
      <c r="I314" s="19" t="s">
        <v>268</v>
      </c>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t="s">
        <v>262</v>
      </c>
      <c r="BE314" s="19" t="s">
        <v>262</v>
      </c>
      <c r="BF314" s="19" t="s">
        <v>262</v>
      </c>
    </row>
    <row r="315" spans="1:58" ht="15" hidden="1" customHeight="1">
      <c r="A315" s="16"/>
      <c r="B315" s="16"/>
      <c r="C315" s="19" t="s">
        <v>268</v>
      </c>
      <c r="D315" s="19" t="s">
        <v>268</v>
      </c>
      <c r="E315" s="19" t="s">
        <v>268</v>
      </c>
      <c r="F315" s="19" t="s">
        <v>268</v>
      </c>
      <c r="G315" s="19" t="s">
        <v>268</v>
      </c>
      <c r="H315" s="19" t="s">
        <v>268</v>
      </c>
      <c r="I315" s="19" t="s">
        <v>268</v>
      </c>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t="s">
        <v>262</v>
      </c>
      <c r="BE315" s="19" t="s">
        <v>262</v>
      </c>
      <c r="BF315" s="19" t="s">
        <v>262</v>
      </c>
    </row>
    <row r="316" spans="1:58" s="74" customFormat="1" hidden="1">
      <c r="A316" s="48" t="s">
        <v>312</v>
      </c>
      <c r="B316" s="16" t="s">
        <v>35</v>
      </c>
      <c r="C316" s="19" t="s">
        <v>268</v>
      </c>
      <c r="D316" s="19" t="s">
        <v>268</v>
      </c>
      <c r="E316" s="19" t="s">
        <v>268</v>
      </c>
      <c r="F316" s="19" t="s">
        <v>268</v>
      </c>
      <c r="G316" s="19" t="s">
        <v>268</v>
      </c>
      <c r="H316" s="19" t="s">
        <v>268</v>
      </c>
      <c r="I316" s="19" t="s">
        <v>268</v>
      </c>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t="s">
        <v>262</v>
      </c>
      <c r="BE316" s="19" t="s">
        <v>262</v>
      </c>
      <c r="BF316" s="19" t="s">
        <v>262</v>
      </c>
    </row>
    <row r="317" spans="1:58" s="74" customFormat="1" hidden="1">
      <c r="A317" s="75"/>
      <c r="B317" s="16" t="s">
        <v>36</v>
      </c>
      <c r="C317" s="19" t="s">
        <v>268</v>
      </c>
      <c r="D317" s="19" t="s">
        <v>268</v>
      </c>
      <c r="E317" s="19" t="s">
        <v>268</v>
      </c>
      <c r="F317" s="19" t="s">
        <v>268</v>
      </c>
      <c r="G317" s="19" t="s">
        <v>268</v>
      </c>
      <c r="H317" s="19" t="s">
        <v>268</v>
      </c>
      <c r="I317" s="19" t="s">
        <v>268</v>
      </c>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t="s">
        <v>262</v>
      </c>
      <c r="BE317" s="19" t="s">
        <v>262</v>
      </c>
      <c r="BF317" s="19" t="s">
        <v>262</v>
      </c>
    </row>
    <row r="318" spans="1:58" s="74" customFormat="1" hidden="1">
      <c r="A318" s="75"/>
      <c r="B318" s="16" t="s">
        <v>37</v>
      </c>
      <c r="C318" s="19" t="s">
        <v>268</v>
      </c>
      <c r="D318" s="19" t="s">
        <v>268</v>
      </c>
      <c r="E318" s="19" t="s">
        <v>268</v>
      </c>
      <c r="F318" s="19" t="s">
        <v>268</v>
      </c>
      <c r="G318" s="19" t="s">
        <v>268</v>
      </c>
      <c r="H318" s="19" t="s">
        <v>268</v>
      </c>
      <c r="I318" s="19" t="s">
        <v>268</v>
      </c>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t="s">
        <v>262</v>
      </c>
      <c r="BE318" s="19" t="s">
        <v>262</v>
      </c>
      <c r="BF318" s="19" t="s">
        <v>262</v>
      </c>
    </row>
    <row r="319" spans="1:58" s="74" customFormat="1" hidden="1">
      <c r="A319" s="75"/>
      <c r="B319" s="16" t="s">
        <v>38</v>
      </c>
      <c r="C319" s="19" t="s">
        <v>268</v>
      </c>
      <c r="D319" s="19" t="s">
        <v>268</v>
      </c>
      <c r="E319" s="19" t="s">
        <v>268</v>
      </c>
      <c r="F319" s="19" t="s">
        <v>268</v>
      </c>
      <c r="G319" s="19" t="s">
        <v>268</v>
      </c>
      <c r="H319" s="19" t="s">
        <v>268</v>
      </c>
      <c r="I319" s="19" t="s">
        <v>268</v>
      </c>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t="s">
        <v>262</v>
      </c>
      <c r="BE319" s="19" t="s">
        <v>262</v>
      </c>
      <c r="BF319" s="19" t="s">
        <v>262</v>
      </c>
    </row>
    <row r="320" spans="1:58" ht="15" hidden="1" customHeight="1">
      <c r="A320" s="16"/>
      <c r="B320" s="16"/>
      <c r="C320" s="19" t="s">
        <v>268</v>
      </c>
      <c r="D320" s="19" t="s">
        <v>268</v>
      </c>
      <c r="E320" s="19" t="s">
        <v>268</v>
      </c>
      <c r="F320" s="19" t="s">
        <v>268</v>
      </c>
      <c r="G320" s="19" t="s">
        <v>268</v>
      </c>
      <c r="H320" s="19" t="s">
        <v>268</v>
      </c>
      <c r="I320" s="19" t="s">
        <v>268</v>
      </c>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t="s">
        <v>262</v>
      </c>
      <c r="BE320" s="19" t="s">
        <v>262</v>
      </c>
      <c r="BF320" s="19" t="s">
        <v>262</v>
      </c>
    </row>
    <row r="321" spans="1:58" ht="15" hidden="1" customHeight="1">
      <c r="A321" s="16"/>
      <c r="B321" s="16"/>
      <c r="C321" s="19" t="s">
        <v>268</v>
      </c>
      <c r="D321" s="19" t="s">
        <v>268</v>
      </c>
      <c r="E321" s="19" t="s">
        <v>268</v>
      </c>
      <c r="F321" s="19" t="s">
        <v>268</v>
      </c>
      <c r="G321" s="19" t="s">
        <v>268</v>
      </c>
      <c r="H321" s="19" t="s">
        <v>268</v>
      </c>
      <c r="I321" s="19" t="s">
        <v>268</v>
      </c>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t="s">
        <v>262</v>
      </c>
      <c r="BE321" s="19" t="s">
        <v>262</v>
      </c>
      <c r="BF321" s="19" t="s">
        <v>262</v>
      </c>
    </row>
    <row r="322" spans="1:58" ht="15" hidden="1" customHeight="1">
      <c r="A322" s="16"/>
      <c r="B322" s="16"/>
      <c r="C322" s="19" t="s">
        <v>268</v>
      </c>
      <c r="D322" s="19" t="s">
        <v>268</v>
      </c>
      <c r="E322" s="19" t="s">
        <v>268</v>
      </c>
      <c r="F322" s="19" t="s">
        <v>268</v>
      </c>
      <c r="G322" s="19" t="s">
        <v>268</v>
      </c>
      <c r="H322" s="19" t="s">
        <v>268</v>
      </c>
      <c r="I322" s="19" t="s">
        <v>268</v>
      </c>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t="s">
        <v>262</v>
      </c>
      <c r="BE322" s="19" t="s">
        <v>262</v>
      </c>
      <c r="BF322" s="19" t="s">
        <v>262</v>
      </c>
    </row>
    <row r="323" spans="1:58" s="74" customFormat="1" hidden="1">
      <c r="A323" s="48" t="s">
        <v>313</v>
      </c>
      <c r="B323" s="16" t="s">
        <v>35</v>
      </c>
      <c r="C323" s="26" t="s">
        <v>268</v>
      </c>
      <c r="D323" s="26" t="s">
        <v>268</v>
      </c>
      <c r="E323" s="26" t="s">
        <v>268</v>
      </c>
      <c r="F323" s="26" t="s">
        <v>268</v>
      </c>
      <c r="G323" s="26" t="s">
        <v>268</v>
      </c>
      <c r="H323" s="26" t="s">
        <v>268</v>
      </c>
      <c r="I323" s="26" t="s">
        <v>268</v>
      </c>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t="s">
        <v>262</v>
      </c>
      <c r="BE323" s="26" t="s">
        <v>262</v>
      </c>
      <c r="BF323" s="26" t="s">
        <v>262</v>
      </c>
    </row>
    <row r="324" spans="1:58" s="74" customFormat="1" hidden="1">
      <c r="A324" s="75"/>
      <c r="B324" s="16" t="s">
        <v>36</v>
      </c>
      <c r="C324" s="26" t="s">
        <v>268</v>
      </c>
      <c r="D324" s="26" t="s">
        <v>268</v>
      </c>
      <c r="E324" s="26" t="s">
        <v>268</v>
      </c>
      <c r="F324" s="26" t="s">
        <v>268</v>
      </c>
      <c r="G324" s="26" t="s">
        <v>268</v>
      </c>
      <c r="H324" s="26" t="s">
        <v>268</v>
      </c>
      <c r="I324" s="26" t="s">
        <v>268</v>
      </c>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t="s">
        <v>262</v>
      </c>
      <c r="BE324" s="26" t="s">
        <v>262</v>
      </c>
      <c r="BF324" s="26" t="s">
        <v>262</v>
      </c>
    </row>
    <row r="325" spans="1:58" s="74" customFormat="1" hidden="1">
      <c r="A325" s="75"/>
      <c r="B325" s="16" t="s">
        <v>37</v>
      </c>
      <c r="C325" s="26" t="s">
        <v>268</v>
      </c>
      <c r="D325" s="26" t="s">
        <v>268</v>
      </c>
      <c r="E325" s="26" t="s">
        <v>268</v>
      </c>
      <c r="F325" s="26" t="s">
        <v>268</v>
      </c>
      <c r="G325" s="26" t="s">
        <v>268</v>
      </c>
      <c r="H325" s="26" t="s">
        <v>268</v>
      </c>
      <c r="I325" s="26" t="s">
        <v>268</v>
      </c>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t="s">
        <v>262</v>
      </c>
      <c r="BE325" s="26" t="s">
        <v>262</v>
      </c>
      <c r="BF325" s="26" t="s">
        <v>262</v>
      </c>
    </row>
    <row r="326" spans="1:58" s="74" customFormat="1" hidden="1">
      <c r="A326" s="75"/>
      <c r="B326" s="16" t="s">
        <v>38</v>
      </c>
      <c r="C326" s="26" t="s">
        <v>268</v>
      </c>
      <c r="D326" s="26" t="s">
        <v>268</v>
      </c>
      <c r="E326" s="26" t="s">
        <v>268</v>
      </c>
      <c r="F326" s="26" t="s">
        <v>268</v>
      </c>
      <c r="G326" s="26" t="s">
        <v>268</v>
      </c>
      <c r="H326" s="26" t="s">
        <v>268</v>
      </c>
      <c r="I326" s="26" t="s">
        <v>268</v>
      </c>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t="s">
        <v>262</v>
      </c>
      <c r="BE326" s="26" t="s">
        <v>262</v>
      </c>
      <c r="BF326" s="26" t="s">
        <v>262</v>
      </c>
    </row>
    <row r="327" spans="1:58" ht="15" hidden="1" customHeight="1">
      <c r="A327" s="16"/>
      <c r="B327" s="16"/>
      <c r="C327" s="19" t="s">
        <v>268</v>
      </c>
      <c r="D327" s="19" t="s">
        <v>268</v>
      </c>
      <c r="E327" s="19" t="s">
        <v>268</v>
      </c>
      <c r="F327" s="19" t="s">
        <v>268</v>
      </c>
      <c r="G327" s="19" t="s">
        <v>268</v>
      </c>
      <c r="H327" s="19" t="s">
        <v>268</v>
      </c>
      <c r="I327" s="19" t="s">
        <v>268</v>
      </c>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t="s">
        <v>262</v>
      </c>
      <c r="BE327" s="19" t="s">
        <v>262</v>
      </c>
      <c r="BF327" s="19" t="s">
        <v>262</v>
      </c>
    </row>
    <row r="328" spans="1:58" ht="15" hidden="1" customHeight="1">
      <c r="A328" s="16"/>
      <c r="B328" s="16"/>
      <c r="C328" s="19" t="s">
        <v>268</v>
      </c>
      <c r="D328" s="19" t="s">
        <v>268</v>
      </c>
      <c r="E328" s="19" t="s">
        <v>268</v>
      </c>
      <c r="F328" s="19" t="s">
        <v>268</v>
      </c>
      <c r="G328" s="19" t="s">
        <v>268</v>
      </c>
      <c r="H328" s="19" t="s">
        <v>268</v>
      </c>
      <c r="I328" s="19" t="s">
        <v>268</v>
      </c>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t="s">
        <v>262</v>
      </c>
      <c r="BE328" s="19" t="s">
        <v>262</v>
      </c>
      <c r="BF328" s="19" t="s">
        <v>262</v>
      </c>
    </row>
    <row r="329" spans="1:58" ht="15" hidden="1" customHeight="1">
      <c r="A329" s="16"/>
      <c r="B329" s="16"/>
      <c r="C329" s="19" t="s">
        <v>268</v>
      </c>
      <c r="D329" s="19" t="s">
        <v>268</v>
      </c>
      <c r="E329" s="19" t="s">
        <v>268</v>
      </c>
      <c r="F329" s="19" t="s">
        <v>268</v>
      </c>
      <c r="G329" s="19" t="s">
        <v>268</v>
      </c>
      <c r="H329" s="19" t="s">
        <v>268</v>
      </c>
      <c r="I329" s="19" t="s">
        <v>268</v>
      </c>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t="s">
        <v>262</v>
      </c>
      <c r="BE329" s="19" t="s">
        <v>262</v>
      </c>
      <c r="BF329" s="19" t="s">
        <v>262</v>
      </c>
    </row>
    <row r="330" spans="1:58" hidden="1">
      <c r="C330" s="8" t="s">
        <v>268</v>
      </c>
      <c r="D330" s="8" t="s">
        <v>268</v>
      </c>
      <c r="E330" s="8" t="s">
        <v>268</v>
      </c>
      <c r="F330" s="8" t="s">
        <v>268</v>
      </c>
      <c r="G330" s="8" t="s">
        <v>268</v>
      </c>
      <c r="H330" s="4" t="s">
        <v>268</v>
      </c>
      <c r="I330" s="8" t="s">
        <v>268</v>
      </c>
      <c r="BD330" s="1" t="s">
        <v>262</v>
      </c>
      <c r="BE330" s="1" t="s">
        <v>262</v>
      </c>
      <c r="BF330" s="1" t="s">
        <v>262</v>
      </c>
    </row>
    <row r="331" spans="1:58" s="57" customFormat="1" hidden="1">
      <c r="A331" s="49" t="s">
        <v>314</v>
      </c>
      <c r="B331" s="16" t="s">
        <v>35</v>
      </c>
      <c r="C331" s="19" t="s">
        <v>268</v>
      </c>
      <c r="D331" s="19" t="s">
        <v>268</v>
      </c>
      <c r="E331" s="19" t="s">
        <v>268</v>
      </c>
      <c r="F331" s="19" t="s">
        <v>268</v>
      </c>
      <c r="G331" s="19" t="s">
        <v>268</v>
      </c>
      <c r="H331" s="19" t="s">
        <v>268</v>
      </c>
      <c r="I331" s="19" t="s">
        <v>268</v>
      </c>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t="s">
        <v>262</v>
      </c>
      <c r="BE331" s="19" t="s">
        <v>262</v>
      </c>
      <c r="BF331" s="19" t="s">
        <v>262</v>
      </c>
    </row>
    <row r="332" spans="1:58" s="57" customFormat="1" hidden="1">
      <c r="A332" s="76"/>
      <c r="B332" s="16" t="s">
        <v>36</v>
      </c>
      <c r="C332" s="19" t="s">
        <v>268</v>
      </c>
      <c r="D332" s="19" t="s">
        <v>268</v>
      </c>
      <c r="E332" s="19" t="s">
        <v>268</v>
      </c>
      <c r="F332" s="19" t="s">
        <v>268</v>
      </c>
      <c r="G332" s="19" t="s">
        <v>268</v>
      </c>
      <c r="H332" s="19" t="s">
        <v>268</v>
      </c>
      <c r="I332" s="19" t="s">
        <v>268</v>
      </c>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t="s">
        <v>262</v>
      </c>
      <c r="BE332" s="19" t="s">
        <v>262</v>
      </c>
      <c r="BF332" s="19" t="s">
        <v>262</v>
      </c>
    </row>
    <row r="333" spans="1:58" s="57" customFormat="1" hidden="1">
      <c r="A333" s="76"/>
      <c r="B333" s="16" t="s">
        <v>37</v>
      </c>
      <c r="C333" s="19" t="s">
        <v>268</v>
      </c>
      <c r="D333" s="19" t="s">
        <v>268</v>
      </c>
      <c r="E333" s="19" t="s">
        <v>268</v>
      </c>
      <c r="F333" s="19" t="s">
        <v>268</v>
      </c>
      <c r="G333" s="19" t="s">
        <v>268</v>
      </c>
      <c r="H333" s="19" t="s">
        <v>268</v>
      </c>
      <c r="I333" s="19" t="s">
        <v>268</v>
      </c>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t="s">
        <v>262</v>
      </c>
      <c r="BE333" s="19" t="s">
        <v>262</v>
      </c>
      <c r="BF333" s="19" t="s">
        <v>262</v>
      </c>
    </row>
    <row r="334" spans="1:58" s="57" customFormat="1" hidden="1">
      <c r="A334" s="76"/>
      <c r="B334" s="16" t="s">
        <v>38</v>
      </c>
      <c r="C334" s="50" t="s">
        <v>268</v>
      </c>
      <c r="D334" s="50" t="s">
        <v>268</v>
      </c>
      <c r="E334" s="50" t="s">
        <v>268</v>
      </c>
      <c r="F334" s="50" t="s">
        <v>268</v>
      </c>
      <c r="G334" s="50" t="s">
        <v>268</v>
      </c>
      <c r="H334" s="50" t="s">
        <v>268</v>
      </c>
      <c r="I334" s="50" t="s">
        <v>268</v>
      </c>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t="s">
        <v>262</v>
      </c>
      <c r="BE334" s="50" t="s">
        <v>262</v>
      </c>
      <c r="BF334" s="50" t="s">
        <v>262</v>
      </c>
    </row>
    <row r="335" spans="1:58" ht="15" hidden="1" customHeight="1">
      <c r="A335" s="16"/>
      <c r="B335" s="16"/>
      <c r="C335" s="19" t="s">
        <v>268</v>
      </c>
      <c r="D335" s="19" t="s">
        <v>268</v>
      </c>
      <c r="E335" s="19" t="s">
        <v>268</v>
      </c>
      <c r="F335" s="19" t="s">
        <v>268</v>
      </c>
      <c r="G335" s="19" t="s">
        <v>268</v>
      </c>
      <c r="H335" s="19" t="s">
        <v>268</v>
      </c>
      <c r="I335" s="19" t="s">
        <v>268</v>
      </c>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t="s">
        <v>262</v>
      </c>
      <c r="BE335" s="19" t="s">
        <v>262</v>
      </c>
      <c r="BF335" s="19" t="s">
        <v>262</v>
      </c>
    </row>
    <row r="336" spans="1:58" ht="15" hidden="1" customHeight="1">
      <c r="A336" s="16"/>
      <c r="B336" s="16"/>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t="s">
        <v>262</v>
      </c>
      <c r="BE336" s="19" t="s">
        <v>262</v>
      </c>
      <c r="BF336" s="19" t="s">
        <v>262</v>
      </c>
    </row>
    <row r="337" spans="1:58" ht="15" hidden="1" customHeight="1">
      <c r="A337" s="16"/>
      <c r="B337" s="16"/>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t="s">
        <v>262</v>
      </c>
      <c r="BE337" s="19" t="s">
        <v>262</v>
      </c>
      <c r="BF337" s="19" t="s">
        <v>262</v>
      </c>
    </row>
    <row r="338" spans="1:58" hidden="1"/>
    <row r="339" spans="1:58" hidden="1"/>
    <row r="340" spans="1:58" hidden="1">
      <c r="C340" s="8">
        <v>2015</v>
      </c>
      <c r="D340" s="8">
        <v>2020</v>
      </c>
      <c r="E340" s="8">
        <v>2025</v>
      </c>
      <c r="F340" s="8">
        <v>2030</v>
      </c>
      <c r="G340" s="8">
        <v>2035</v>
      </c>
      <c r="H340" s="4">
        <v>2040</v>
      </c>
      <c r="I340" s="8">
        <v>2045</v>
      </c>
      <c r="J340" s="8">
        <v>2050</v>
      </c>
      <c r="K340" s="8">
        <v>2055</v>
      </c>
      <c r="L340" s="8">
        <v>2060</v>
      </c>
      <c r="M340" s="8">
        <v>2065</v>
      </c>
      <c r="N340" s="8">
        <v>2070</v>
      </c>
    </row>
    <row r="341" spans="1:58" hidden="1">
      <c r="C341" s="8" t="s">
        <v>1</v>
      </c>
      <c r="D341" s="54">
        <v>2</v>
      </c>
      <c r="E341" s="54">
        <v>7</v>
      </c>
      <c r="F341" s="54">
        <v>12</v>
      </c>
      <c r="G341" s="54">
        <v>17</v>
      </c>
      <c r="H341" s="55">
        <v>22</v>
      </c>
      <c r="I341" s="54">
        <v>27</v>
      </c>
      <c r="J341" s="54">
        <v>32</v>
      </c>
      <c r="K341" s="54">
        <v>37</v>
      </c>
      <c r="L341" s="54">
        <v>42</v>
      </c>
      <c r="M341" s="54">
        <v>47</v>
      </c>
      <c r="N341" s="54">
        <v>52</v>
      </c>
    </row>
    <row r="342" spans="1:58" hidden="1">
      <c r="A342" s="6" t="s">
        <v>315</v>
      </c>
      <c r="B342" s="6" t="s">
        <v>97</v>
      </c>
      <c r="C342" s="24">
        <v>355676</v>
      </c>
      <c r="D342" s="24">
        <v>363630</v>
      </c>
      <c r="E342" s="24">
        <v>356423.40787157178</v>
      </c>
      <c r="F342" s="24">
        <v>356018.55820610985</v>
      </c>
      <c r="G342" s="24">
        <v>355790.93792370218</v>
      </c>
      <c r="H342" s="24">
        <v>355476.59351220739</v>
      </c>
      <c r="I342" s="24">
        <v>353537.60540664295</v>
      </c>
      <c r="J342" s="24">
        <v>350213.12875618599</v>
      </c>
      <c r="K342" s="24">
        <v>346393.99230860488</v>
      </c>
      <c r="L342" s="24">
        <v>342551.95552989532</v>
      </c>
      <c r="M342" s="24">
        <v>339426.6459504948</v>
      </c>
      <c r="N342" s="24">
        <v>336848.59393434477</v>
      </c>
    </row>
    <row r="343" spans="1:58" hidden="1">
      <c r="B343" s="6" t="s">
        <v>98</v>
      </c>
      <c r="C343" s="24">
        <v>356381</v>
      </c>
      <c r="D343" s="24">
        <v>370042</v>
      </c>
      <c r="E343" s="24">
        <v>361574.71713272593</v>
      </c>
      <c r="F343" s="24">
        <v>365474.41998462926</v>
      </c>
      <c r="G343" s="24">
        <v>369509.65526750311</v>
      </c>
      <c r="H343" s="24">
        <v>373013.23721828527</v>
      </c>
      <c r="I343" s="24">
        <v>374313.94344823924</v>
      </c>
      <c r="J343" s="24">
        <v>374768.56009257567</v>
      </c>
      <c r="K343" s="24">
        <v>375220.1038156884</v>
      </c>
      <c r="L343" s="24">
        <v>375146.6265217053</v>
      </c>
      <c r="M343" s="24">
        <v>374522.06555819034</v>
      </c>
      <c r="N343" s="24">
        <v>373150.68596087949</v>
      </c>
    </row>
    <row r="344" spans="1:58" hidden="1">
      <c r="B344" s="6" t="s">
        <v>99</v>
      </c>
      <c r="C344" s="56">
        <v>712057</v>
      </c>
      <c r="D344" s="24">
        <v>733672</v>
      </c>
      <c r="E344" s="24">
        <v>717998.1250042977</v>
      </c>
      <c r="F344" s="24">
        <v>721492.97819073917</v>
      </c>
      <c r="G344" s="24">
        <v>725300.59319120529</v>
      </c>
      <c r="H344" s="24">
        <v>728489.83073049271</v>
      </c>
      <c r="I344" s="24">
        <v>727851.54885488213</v>
      </c>
      <c r="J344" s="24">
        <v>724981.68884876161</v>
      </c>
      <c r="K344" s="24">
        <v>721614.09612429328</v>
      </c>
      <c r="L344" s="24">
        <v>717698.58205160056</v>
      </c>
      <c r="M344" s="24">
        <v>713948.71150868514</v>
      </c>
      <c r="N344" s="24">
        <v>709999.27989522426</v>
      </c>
    </row>
    <row r="345" spans="1:58" hidden="1"/>
    <row r="346" spans="1:58" hidden="1">
      <c r="A346" s="6" t="s">
        <v>316</v>
      </c>
      <c r="B346" s="6" t="s">
        <v>100</v>
      </c>
      <c r="C346" s="8">
        <v>0.49950495536171963</v>
      </c>
      <c r="D346" s="8">
        <v>0.49563019987133217</v>
      </c>
      <c r="E346" s="8">
        <v>0.49641272791546404</v>
      </c>
      <c r="F346" s="8">
        <v>0.49344701745938568</v>
      </c>
      <c r="G346" s="8">
        <v>0.49054273671317378</v>
      </c>
      <c r="H346" s="8">
        <v>0.48796370040711956</v>
      </c>
      <c r="I346" s="8">
        <v>0.48572762668824204</v>
      </c>
      <c r="J346" s="8">
        <v>0.48306479203951858</v>
      </c>
      <c r="K346" s="8">
        <v>0.48002664328350481</v>
      </c>
      <c r="L346" s="8">
        <v>0.47729222837626673</v>
      </c>
      <c r="M346" s="8">
        <v>0.47542161009469891</v>
      </c>
      <c r="N346" s="8">
        <v>0.47443512053146597</v>
      </c>
    </row>
    <row r="347" spans="1:58" hidden="1">
      <c r="B347" s="6" t="s">
        <v>101</v>
      </c>
      <c r="C347" s="8">
        <v>0.50049504463828032</v>
      </c>
      <c r="D347" s="8">
        <v>0.50436980012866783</v>
      </c>
      <c r="E347" s="8">
        <v>0.50358727208453591</v>
      </c>
      <c r="F347" s="8">
        <v>0.50655298254061421</v>
      </c>
      <c r="G347" s="8">
        <v>0.50945726328682617</v>
      </c>
      <c r="H347" s="8">
        <v>0.51203629959288033</v>
      </c>
      <c r="I347" s="8">
        <v>0.51427237331175801</v>
      </c>
      <c r="J347" s="8">
        <v>0.51693520796048154</v>
      </c>
      <c r="K347" s="8">
        <v>0.51997335671649514</v>
      </c>
      <c r="L347" s="8">
        <v>0.52270777162373339</v>
      </c>
      <c r="M347" s="8">
        <v>0.52457838990530103</v>
      </c>
      <c r="N347" s="8">
        <v>0.52556487946853403</v>
      </c>
    </row>
    <row r="348" spans="1:58" hidden="1">
      <c r="B348" s="6" t="s">
        <v>99</v>
      </c>
    </row>
    <row r="349" spans="1:58" hidden="1"/>
    <row r="350" spans="1:58" hidden="1">
      <c r="A350" s="6" t="s">
        <v>317</v>
      </c>
      <c r="B350" s="6" t="s">
        <v>103</v>
      </c>
      <c r="C350" s="56">
        <v>691853</v>
      </c>
      <c r="D350" s="56">
        <v>709550</v>
      </c>
      <c r="E350" s="56">
        <v>697966.96975922503</v>
      </c>
      <c r="F350" s="56">
        <v>701183.73982945876</v>
      </c>
      <c r="G350" s="56">
        <v>704276.405577878</v>
      </c>
      <c r="H350" s="56">
        <v>706900.44175714557</v>
      </c>
      <c r="I350" s="56">
        <v>706100.3918969169</v>
      </c>
      <c r="J350" s="56">
        <v>703510.83005520434</v>
      </c>
      <c r="K350" s="56">
        <v>700550.85685658897</v>
      </c>
      <c r="L350" s="56">
        <v>697126.38178760232</v>
      </c>
      <c r="M350" s="56">
        <v>693835.55247646628</v>
      </c>
      <c r="N350" s="56">
        <v>690482.18837533612</v>
      </c>
    </row>
    <row r="351" spans="1:58" hidden="1">
      <c r="B351" s="6" t="s">
        <v>104</v>
      </c>
      <c r="C351" s="56">
        <v>20204</v>
      </c>
      <c r="D351" s="56">
        <v>24122</v>
      </c>
      <c r="E351" s="56">
        <v>20031.155245073161</v>
      </c>
      <c r="F351" s="56">
        <v>20309.23836128047</v>
      </c>
      <c r="G351" s="56">
        <v>21024.187613327103</v>
      </c>
      <c r="H351" s="56">
        <v>21589.388973347366</v>
      </c>
      <c r="I351" s="56">
        <v>21751.156957965315</v>
      </c>
      <c r="J351" s="56">
        <v>21470.85879355724</v>
      </c>
      <c r="K351" s="56">
        <v>21063.239267704092</v>
      </c>
      <c r="L351" s="56">
        <v>20572.200263998249</v>
      </c>
      <c r="M351" s="56">
        <v>20113.159032218842</v>
      </c>
      <c r="N351" s="56">
        <v>19517.091519888381</v>
      </c>
    </row>
    <row r="352" spans="1:58" hidden="1">
      <c r="B352" s="6" t="s">
        <v>99</v>
      </c>
      <c r="C352" s="56">
        <v>712057</v>
      </c>
      <c r="D352" s="56">
        <v>733672</v>
      </c>
      <c r="E352" s="56">
        <v>717998.1250042977</v>
      </c>
      <c r="F352" s="56">
        <v>721492.97819073917</v>
      </c>
      <c r="G352" s="56">
        <v>725300.59319120529</v>
      </c>
      <c r="H352" s="56">
        <v>728489.83073049271</v>
      </c>
      <c r="I352" s="56">
        <v>727851.54885488213</v>
      </c>
      <c r="J352" s="56">
        <v>724981.68884876161</v>
      </c>
      <c r="K352" s="56">
        <v>721614.09612429328</v>
      </c>
      <c r="L352" s="56">
        <v>717698.58205160056</v>
      </c>
      <c r="M352" s="56">
        <v>713948.71150868514</v>
      </c>
      <c r="N352" s="56">
        <v>709999.27989522426</v>
      </c>
    </row>
    <row r="353" spans="1:59" hidden="1"/>
    <row r="354" spans="1:59" s="8" customFormat="1" hidden="1">
      <c r="A354" s="6" t="s">
        <v>318</v>
      </c>
      <c r="B354" s="6" t="s">
        <v>106</v>
      </c>
      <c r="C354" s="8">
        <v>0.97162586703030795</v>
      </c>
      <c r="D354" s="8">
        <v>0.96712154750351653</v>
      </c>
      <c r="E354" s="8">
        <v>0.97210138223556952</v>
      </c>
      <c r="F354" s="8">
        <v>0.97185109353079346</v>
      </c>
      <c r="G354" s="8">
        <v>0.97101313881348938</v>
      </c>
      <c r="H354" s="8">
        <v>0.97036418620737863</v>
      </c>
      <c r="I354" s="8">
        <v>0.97011594329614881</v>
      </c>
      <c r="J354" s="8">
        <v>0.9703842743564296</v>
      </c>
      <c r="K354" s="8">
        <v>0.97081093706340749</v>
      </c>
      <c r="L354" s="8">
        <v>0.97133587723527204</v>
      </c>
      <c r="M354" s="8">
        <v>0.97182828583062131</v>
      </c>
      <c r="N354" s="8">
        <v>0.97251111082426966</v>
      </c>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row>
    <row r="355" spans="1:59" s="8" customFormat="1" hidden="1">
      <c r="A355" s="6"/>
      <c r="B355" s="6" t="s">
        <v>107</v>
      </c>
      <c r="C355" s="8">
        <v>2.8374132969692031E-2</v>
      </c>
      <c r="D355" s="8">
        <v>3.287845249648344E-2</v>
      </c>
      <c r="E355" s="8">
        <v>2.7898617764431154E-2</v>
      </c>
      <c r="F355" s="8">
        <v>2.8148906469206651E-2</v>
      </c>
      <c r="G355" s="8">
        <v>2.8986861186510379E-2</v>
      </c>
      <c r="H355" s="8">
        <v>2.9635813792621677E-2</v>
      </c>
      <c r="I355" s="8">
        <v>2.9884056703851331E-2</v>
      </c>
      <c r="J355" s="8">
        <v>2.961572564357039E-2</v>
      </c>
      <c r="K355" s="8">
        <v>2.9189062936592201E-2</v>
      </c>
      <c r="L355" s="8">
        <v>2.8664122764727944E-2</v>
      </c>
      <c r="M355" s="8">
        <v>2.8171714169378633E-2</v>
      </c>
      <c r="N355" s="8">
        <v>2.7488889175730644E-2</v>
      </c>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row>
    <row r="356" spans="1:59" s="8" customFormat="1" hidden="1">
      <c r="A356" s="6"/>
      <c r="B356" s="6" t="s">
        <v>99</v>
      </c>
      <c r="H356" s="4"/>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row>
    <row r="357" spans="1:59" hidden="1"/>
    <row r="358" spans="1:59" s="8" customFormat="1" hidden="1">
      <c r="A358" s="6" t="s">
        <v>319</v>
      </c>
      <c r="B358" s="6" t="s">
        <v>109</v>
      </c>
      <c r="C358" s="24">
        <v>79514</v>
      </c>
      <c r="D358" s="24">
        <v>79689</v>
      </c>
      <c r="E358" s="24">
        <v>72815.337561084016</v>
      </c>
      <c r="F358" s="24">
        <v>67988.997068440236</v>
      </c>
      <c r="G358" s="24">
        <v>66356.92007858782</v>
      </c>
      <c r="H358" s="24">
        <v>69134.260331944941</v>
      </c>
      <c r="I358" s="24">
        <v>71999.024181614834</v>
      </c>
      <c r="J358" s="24">
        <v>72779.847846037184</v>
      </c>
      <c r="K358" s="24">
        <v>70631.562024701678</v>
      </c>
      <c r="L358" s="24">
        <v>67192.946325544079</v>
      </c>
      <c r="M358" s="24">
        <v>65046.833488735669</v>
      </c>
      <c r="N358" s="24">
        <v>65468.070900957755</v>
      </c>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row>
    <row r="359" spans="1:59" s="8" customFormat="1" hidden="1">
      <c r="A359" s="6"/>
      <c r="B359" s="6" t="s">
        <v>110</v>
      </c>
      <c r="C359" s="24">
        <v>471497</v>
      </c>
      <c r="D359" s="24">
        <v>487654</v>
      </c>
      <c r="E359" s="24">
        <v>479547.35145921324</v>
      </c>
      <c r="F359" s="24">
        <v>481925.88057149737</v>
      </c>
      <c r="G359" s="24">
        <v>476269.96956718201</v>
      </c>
      <c r="H359" s="24">
        <v>462804.31052115001</v>
      </c>
      <c r="I359" s="24">
        <v>453592.12097217335</v>
      </c>
      <c r="J359" s="24">
        <v>446875.6832472657</v>
      </c>
      <c r="K359" s="24">
        <v>448002.63718437107</v>
      </c>
      <c r="L359" s="24">
        <v>449418.94294234185</v>
      </c>
      <c r="M359" s="24">
        <v>448120.40708289191</v>
      </c>
      <c r="N359" s="24">
        <v>445840.0206044314</v>
      </c>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row>
    <row r="360" spans="1:59" s="8" customFormat="1" hidden="1">
      <c r="A360" s="6"/>
      <c r="B360" s="6" t="s">
        <v>111</v>
      </c>
      <c r="C360" s="24">
        <v>161046</v>
      </c>
      <c r="D360" s="24">
        <v>166329</v>
      </c>
      <c r="E360" s="24">
        <v>165635.43598400062</v>
      </c>
      <c r="F360" s="24">
        <v>171578.1005508017</v>
      </c>
      <c r="G360" s="24">
        <v>182673.70354543533</v>
      </c>
      <c r="H360" s="24">
        <v>196551.2598773978</v>
      </c>
      <c r="I360" s="24">
        <v>202260.4037010941</v>
      </c>
      <c r="J360" s="24">
        <v>205326.15775545864</v>
      </c>
      <c r="K360" s="24">
        <v>202979.89691522051</v>
      </c>
      <c r="L360" s="24">
        <v>201086.69278371483</v>
      </c>
      <c r="M360" s="24">
        <v>200781.47093705757</v>
      </c>
      <c r="N360" s="24">
        <v>198691.18838983536</v>
      </c>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row>
    <row r="361" spans="1:59" s="8" customFormat="1" hidden="1">
      <c r="A361" s="6"/>
      <c r="B361" s="6" t="s">
        <v>99</v>
      </c>
      <c r="C361" s="24">
        <v>712057</v>
      </c>
      <c r="D361" s="24">
        <v>733672</v>
      </c>
      <c r="E361" s="24">
        <v>717998.1250042977</v>
      </c>
      <c r="F361" s="24">
        <v>721492.97819073917</v>
      </c>
      <c r="G361" s="24">
        <v>725300.59319120529</v>
      </c>
      <c r="H361" s="24">
        <v>728489.83073049271</v>
      </c>
      <c r="I361" s="24">
        <v>727851.54885488213</v>
      </c>
      <c r="J361" s="24">
        <v>724981.68884876161</v>
      </c>
      <c r="K361" s="24">
        <v>721614.09612429328</v>
      </c>
      <c r="L361" s="24">
        <v>717698.58205160056</v>
      </c>
      <c r="M361" s="24">
        <v>713948.71150868514</v>
      </c>
      <c r="N361" s="24">
        <v>709999.27989522426</v>
      </c>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row>
    <row r="362" spans="1:59" hidden="1"/>
    <row r="363" spans="1:59" s="8" customFormat="1" hidden="1">
      <c r="A363" s="6" t="s">
        <v>320</v>
      </c>
      <c r="B363" s="6" t="s">
        <v>113</v>
      </c>
      <c r="C363" s="8">
        <v>0.11166802657652407</v>
      </c>
      <c r="D363" s="8">
        <v>0.10861665703475122</v>
      </c>
      <c r="E363" s="8">
        <v>0.10141438400086096</v>
      </c>
      <c r="F363" s="8">
        <v>9.4233761275035119E-2</v>
      </c>
      <c r="G363" s="8">
        <v>9.1488854002763326E-2</v>
      </c>
      <c r="H363" s="8">
        <v>9.4900789847156275E-2</v>
      </c>
      <c r="I363" s="8">
        <v>9.8919929888024297E-2</v>
      </c>
      <c r="J363" s="8">
        <v>0.10038853251812238</v>
      </c>
      <c r="K363" s="8">
        <v>9.7879964379930642E-2</v>
      </c>
      <c r="L363" s="8">
        <v>9.3622793754820452E-2</v>
      </c>
      <c r="M363" s="8">
        <v>9.1108552253398631E-2</v>
      </c>
      <c r="N363" s="8">
        <v>9.2208644085693986E-2</v>
      </c>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row>
    <row r="364" spans="1:59" s="8" customFormat="1" hidden="1">
      <c r="A364" s="6"/>
      <c r="B364" s="6" t="s">
        <v>114</v>
      </c>
      <c r="C364" s="8">
        <v>0.66216187749014477</v>
      </c>
      <c r="D364" s="8">
        <v>0.66467576791808869</v>
      </c>
      <c r="E364" s="8">
        <v>0.66789499130842833</v>
      </c>
      <c r="F364" s="8">
        <v>0.66795643913265068</v>
      </c>
      <c r="G364" s="8">
        <v>0.65665184068259363</v>
      </c>
      <c r="H364" s="8">
        <v>0.63529275358184933</v>
      </c>
      <c r="I364" s="8">
        <v>0.62319317955124642</v>
      </c>
      <c r="J364" s="8">
        <v>0.6163958209163658</v>
      </c>
      <c r="K364" s="8">
        <v>0.62083409898800757</v>
      </c>
      <c r="L364" s="8">
        <v>0.62619455323102458</v>
      </c>
      <c r="M364" s="8">
        <v>0.62766470456392243</v>
      </c>
      <c r="N364" s="8">
        <v>0.62794432787343779</v>
      </c>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row>
    <row r="365" spans="1:59" s="8" customFormat="1" hidden="1">
      <c r="A365" s="6"/>
      <c r="B365" s="6" t="s">
        <v>115</v>
      </c>
      <c r="C365" s="8">
        <v>0.22617009593333118</v>
      </c>
      <c r="D365" s="8">
        <v>0.22670757504716005</v>
      </c>
      <c r="E365" s="8">
        <v>0.23069062469071097</v>
      </c>
      <c r="F365" s="8">
        <v>0.23780979959231432</v>
      </c>
      <c r="G365" s="8">
        <v>0.25185930531464285</v>
      </c>
      <c r="H365" s="8">
        <v>0.26980645657099445</v>
      </c>
      <c r="I365" s="8">
        <v>0.27788689056072952</v>
      </c>
      <c r="J365" s="8">
        <v>0.28321564656551168</v>
      </c>
      <c r="K365" s="8">
        <v>0.28128593663206181</v>
      </c>
      <c r="L365" s="8">
        <v>0.28018265301415524</v>
      </c>
      <c r="M365" s="8">
        <v>0.28122674318267898</v>
      </c>
      <c r="N365" s="8">
        <v>0.27984702804086864</v>
      </c>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row>
    <row r="366" spans="1:59" s="8" customFormat="1" hidden="1">
      <c r="A366" s="6"/>
      <c r="B366" s="6" t="s">
        <v>99</v>
      </c>
      <c r="H366" s="4"/>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row>
    <row r="367" spans="1:59" hidden="1"/>
    <row r="368" spans="1:59" s="8" customFormat="1" hidden="1">
      <c r="A368" s="6" t="s">
        <v>321</v>
      </c>
      <c r="B368" s="6" t="s">
        <v>117</v>
      </c>
      <c r="C368" s="24">
        <v>191045.48061143566</v>
      </c>
      <c r="D368" s="24">
        <v>213732.53830812656</v>
      </c>
      <c r="E368" s="24">
        <v>216596.57248348763</v>
      </c>
      <c r="F368" s="24">
        <v>220460.79264466575</v>
      </c>
      <c r="G368" s="24">
        <v>223122.33915977628</v>
      </c>
      <c r="H368" s="24">
        <v>221893.80243156556</v>
      </c>
      <c r="I368" s="24">
        <v>218606.915938019</v>
      </c>
      <c r="J368" s="24">
        <v>214884.4568926401</v>
      </c>
      <c r="K368" s="24">
        <v>213747.1494608543</v>
      </c>
      <c r="L368" s="24">
        <v>214397.81010482553</v>
      </c>
      <c r="M368" s="24">
        <v>215430.90857454081</v>
      </c>
      <c r="N368" s="24">
        <v>215012.49456155847</v>
      </c>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row>
    <row r="369" spans="1:59" s="8" customFormat="1" hidden="1">
      <c r="A369" s="6"/>
      <c r="B369" s="6" t="s">
        <v>118</v>
      </c>
      <c r="C369" s="24" t="e">
        <v>#N/A</v>
      </c>
      <c r="D369" s="24" t="e">
        <v>#N/A</v>
      </c>
      <c r="E369" s="24" t="e">
        <v>#N/A</v>
      </c>
      <c r="F369" s="24" t="e">
        <v>#N/A</v>
      </c>
      <c r="G369" s="24" t="e">
        <v>#N/A</v>
      </c>
      <c r="H369" s="24" t="e">
        <v>#N/A</v>
      </c>
      <c r="I369" s="24" t="e">
        <v>#N/A</v>
      </c>
      <c r="J369" s="24" t="e">
        <v>#N/A</v>
      </c>
      <c r="K369" s="24" t="e">
        <v>#N/A</v>
      </c>
      <c r="L369" s="24" t="e">
        <v>#N/A</v>
      </c>
      <c r="M369" s="24" t="e">
        <v>#N/A</v>
      </c>
      <c r="N369" s="24" t="e">
        <v>#N/A</v>
      </c>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row>
    <row r="370" spans="1:59" s="8" customFormat="1" hidden="1">
      <c r="A370" s="6"/>
      <c r="B370" s="6" t="s">
        <v>119</v>
      </c>
      <c r="C370" s="24">
        <v>0</v>
      </c>
      <c r="D370" s="24">
        <v>0</v>
      </c>
      <c r="E370" s="24">
        <v>0</v>
      </c>
      <c r="F370" s="24">
        <v>0</v>
      </c>
      <c r="G370" s="24">
        <v>0</v>
      </c>
      <c r="H370" s="24">
        <v>0</v>
      </c>
      <c r="I370" s="24">
        <v>0</v>
      </c>
      <c r="J370" s="24">
        <v>0</v>
      </c>
      <c r="K370" s="24">
        <v>0</v>
      </c>
      <c r="L370" s="24">
        <v>0</v>
      </c>
      <c r="M370" s="24">
        <v>0</v>
      </c>
      <c r="N370" s="24">
        <v>0</v>
      </c>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row>
    <row r="371" spans="1:59" s="8" customFormat="1" hidden="1">
      <c r="A371" s="6"/>
      <c r="B371" s="6" t="s">
        <v>120</v>
      </c>
      <c r="C371" s="24" t="e">
        <v>#N/A</v>
      </c>
      <c r="D371" s="24" t="e">
        <v>#N/A</v>
      </c>
      <c r="E371" s="24" t="e">
        <v>#N/A</v>
      </c>
      <c r="F371" s="24" t="e">
        <v>#N/A</v>
      </c>
      <c r="G371" s="24" t="e">
        <v>#N/A</v>
      </c>
      <c r="H371" s="24" t="e">
        <v>#N/A</v>
      </c>
      <c r="I371" s="24" t="e">
        <v>#N/A</v>
      </c>
      <c r="J371" s="24" t="e">
        <v>#N/A</v>
      </c>
      <c r="K371" s="24" t="e">
        <v>#N/A</v>
      </c>
      <c r="L371" s="24" t="e">
        <v>#N/A</v>
      </c>
      <c r="M371" s="24" t="e">
        <v>#N/A</v>
      </c>
      <c r="N371" s="24" t="e">
        <v>#N/A</v>
      </c>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row>
    <row r="372" spans="1:59" s="8" customFormat="1" hidden="1">
      <c r="A372" s="6"/>
      <c r="B372" s="6" t="s">
        <v>121</v>
      </c>
      <c r="C372" s="24">
        <v>183417.51938856428</v>
      </c>
      <c r="D372" s="24">
        <v>184954.4616918735</v>
      </c>
      <c r="E372" s="24">
        <v>180210.4532931069</v>
      </c>
      <c r="F372" s="24">
        <v>180567.30760320096</v>
      </c>
      <c r="G372" s="24">
        <v>180091.91545528994</v>
      </c>
      <c r="H372" s="24">
        <v>179343.67803911204</v>
      </c>
      <c r="I372" s="24">
        <v>179854.74526313622</v>
      </c>
      <c r="J372" s="24">
        <v>179714.06832347997</v>
      </c>
      <c r="K372" s="24">
        <v>178444.37485440099</v>
      </c>
      <c r="L372" s="24">
        <v>176306.54507737712</v>
      </c>
      <c r="M372" s="24">
        <v>174295.4418667428</v>
      </c>
      <c r="N372" s="24">
        <v>172660.0483793848</v>
      </c>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row>
    <row r="373" spans="1:59" s="8" customFormat="1" hidden="1">
      <c r="A373" s="6"/>
      <c r="B373" s="6" t="s">
        <v>122</v>
      </c>
      <c r="C373" s="24">
        <v>374462.99999999994</v>
      </c>
      <c r="D373" s="24">
        <v>398687.00000000006</v>
      </c>
      <c r="E373" s="24">
        <v>396807.02577659453</v>
      </c>
      <c r="F373" s="24">
        <v>401028.10024786671</v>
      </c>
      <c r="G373" s="24">
        <v>403214.25461506622</v>
      </c>
      <c r="H373" s="24">
        <v>401237.4804706776</v>
      </c>
      <c r="I373" s="24">
        <v>398461.66120115522</v>
      </c>
      <c r="J373" s="24">
        <v>394598.52521612006</v>
      </c>
      <c r="K373" s="24">
        <v>392191.52431525529</v>
      </c>
      <c r="L373" s="24">
        <v>390704.35518220265</v>
      </c>
      <c r="M373" s="24">
        <v>389726.3504412836</v>
      </c>
      <c r="N373" s="24">
        <v>387672.54294094327</v>
      </c>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row>
    <row r="374" spans="1:59" hidden="1"/>
    <row r="375" spans="1:59" s="8" customFormat="1" hidden="1">
      <c r="A375" s="6" t="s">
        <v>322</v>
      </c>
      <c r="B375" s="6" t="s">
        <v>124</v>
      </c>
      <c r="C375" s="8">
        <v>0.51018520017047264</v>
      </c>
      <c r="D375" s="8">
        <v>0.53609106469016177</v>
      </c>
      <c r="E375" s="8">
        <v>0.54584863274430329</v>
      </c>
      <c r="F375" s="8">
        <v>0.54973901456881391</v>
      </c>
      <c r="G375" s="8">
        <v>0.55335925405906827</v>
      </c>
      <c r="H375" s="8">
        <v>0.55302361626653052</v>
      </c>
      <c r="I375" s="8">
        <v>0.54862722621552229</v>
      </c>
      <c r="J375" s="8">
        <v>0.54456477447539553</v>
      </c>
      <c r="K375" s="8">
        <v>0.54500705958407691</v>
      </c>
      <c r="L375" s="8">
        <v>0.54874691633483941</v>
      </c>
      <c r="M375" s="8">
        <v>0.55277480809447543</v>
      </c>
      <c r="N375" s="8">
        <v>0.55462399511309413</v>
      </c>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row>
    <row r="376" spans="1:59" s="8" customFormat="1" hidden="1">
      <c r="A376" s="6"/>
      <c r="B376" s="6" t="s">
        <v>125</v>
      </c>
      <c r="C376" s="8" t="e">
        <v>#N/A</v>
      </c>
      <c r="D376" s="8" t="e">
        <v>#N/A</v>
      </c>
      <c r="E376" s="8" t="e">
        <v>#N/A</v>
      </c>
      <c r="F376" s="8" t="e">
        <v>#N/A</v>
      </c>
      <c r="G376" s="8" t="e">
        <v>#N/A</v>
      </c>
      <c r="H376" s="8" t="e">
        <v>#N/A</v>
      </c>
      <c r="I376" s="8" t="e">
        <v>#N/A</v>
      </c>
      <c r="J376" s="8" t="e">
        <v>#N/A</v>
      </c>
      <c r="K376" s="8" t="e">
        <v>#N/A</v>
      </c>
      <c r="L376" s="8" t="e">
        <v>#N/A</v>
      </c>
      <c r="M376" s="8" t="e">
        <v>#N/A</v>
      </c>
      <c r="N376" s="8" t="e">
        <v>#N/A</v>
      </c>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row>
    <row r="377" spans="1:59" s="8" customFormat="1" hidden="1">
      <c r="A377" s="6"/>
      <c r="B377" s="6" t="s">
        <v>126</v>
      </c>
      <c r="C377" s="8">
        <v>0</v>
      </c>
      <c r="D377" s="8">
        <v>0</v>
      </c>
      <c r="E377" s="8">
        <v>0</v>
      </c>
      <c r="F377" s="8">
        <v>0</v>
      </c>
      <c r="G377" s="8">
        <v>0</v>
      </c>
      <c r="H377" s="8">
        <v>0</v>
      </c>
      <c r="I377" s="8">
        <v>0</v>
      </c>
      <c r="J377" s="8">
        <v>0</v>
      </c>
      <c r="K377" s="8">
        <v>0</v>
      </c>
      <c r="L377" s="8">
        <v>0</v>
      </c>
      <c r="M377" s="8">
        <v>0</v>
      </c>
      <c r="N377" s="8">
        <v>0</v>
      </c>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row>
    <row r="378" spans="1:59" s="8" customFormat="1" hidden="1">
      <c r="A378" s="6"/>
      <c r="B378" s="6" t="s">
        <v>127</v>
      </c>
      <c r="C378" s="8" t="e">
        <v>#N/A</v>
      </c>
      <c r="D378" s="8" t="e">
        <v>#N/A</v>
      </c>
      <c r="E378" s="8" t="e">
        <v>#N/A</v>
      </c>
      <c r="F378" s="8" t="e">
        <v>#N/A</v>
      </c>
      <c r="G378" s="8" t="e">
        <v>#N/A</v>
      </c>
      <c r="H378" s="8" t="e">
        <v>#N/A</v>
      </c>
      <c r="I378" s="8" t="e">
        <v>#N/A</v>
      </c>
      <c r="J378" s="8" t="e">
        <v>#N/A</v>
      </c>
      <c r="K378" s="8" t="e">
        <v>#N/A</v>
      </c>
      <c r="L378" s="8" t="e">
        <v>#N/A</v>
      </c>
      <c r="M378" s="8" t="e">
        <v>#N/A</v>
      </c>
      <c r="N378" s="8" t="e">
        <v>#N/A</v>
      </c>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row>
    <row r="379" spans="1:59" s="8" customFormat="1" hidden="1">
      <c r="A379" s="6"/>
      <c r="B379" s="6" t="s">
        <v>128</v>
      </c>
      <c r="C379" s="8">
        <v>0.48981479982952736</v>
      </c>
      <c r="D379" s="8">
        <v>0.46390893530983823</v>
      </c>
      <c r="E379" s="8">
        <v>0.45415136725569671</v>
      </c>
      <c r="F379" s="8">
        <v>0.45026098543118609</v>
      </c>
      <c r="G379" s="8">
        <v>0.44664074594093173</v>
      </c>
      <c r="H379" s="8">
        <v>0.44697638373346943</v>
      </c>
      <c r="I379" s="8">
        <v>0.45137277378447771</v>
      </c>
      <c r="J379" s="8">
        <v>0.45543522552460447</v>
      </c>
      <c r="K379" s="8">
        <v>0.45499294041592303</v>
      </c>
      <c r="L379" s="8">
        <v>0.45125308366516059</v>
      </c>
      <c r="M379" s="8">
        <v>0.44722519190552462</v>
      </c>
      <c r="N379" s="8">
        <v>0.44537600488690593</v>
      </c>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row>
    <row r="380" spans="1:59" s="8" customFormat="1" hidden="1">
      <c r="A380" s="6"/>
      <c r="B380" s="6" t="s">
        <v>122</v>
      </c>
      <c r="C380" s="8">
        <v>1</v>
      </c>
      <c r="D380" s="8">
        <v>1</v>
      </c>
      <c r="E380" s="8">
        <v>1</v>
      </c>
      <c r="F380" s="8">
        <v>1</v>
      </c>
      <c r="G380" s="8">
        <v>1</v>
      </c>
      <c r="H380" s="8">
        <v>1</v>
      </c>
      <c r="I380" s="8">
        <v>1</v>
      </c>
      <c r="J380" s="8">
        <v>1</v>
      </c>
      <c r="K380" s="8">
        <v>1</v>
      </c>
      <c r="L380" s="8">
        <v>1</v>
      </c>
      <c r="M380" s="8">
        <v>1</v>
      </c>
      <c r="N380" s="8">
        <v>1</v>
      </c>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row>
    <row r="381" spans="1:59" hidden="1"/>
    <row r="382" spans="1:59" s="8" customFormat="1" hidden="1">
      <c r="A382" s="6" t="s">
        <v>323</v>
      </c>
      <c r="B382" s="6" t="s">
        <v>130</v>
      </c>
      <c r="C382" s="24" t="e">
        <v>#N/A</v>
      </c>
      <c r="D382" s="24">
        <v>10494</v>
      </c>
      <c r="E382" s="24">
        <v>31658.730235176052</v>
      </c>
      <c r="F382" s="24">
        <v>52911.53259807016</v>
      </c>
      <c r="G382" s="24">
        <v>75468.456723650452</v>
      </c>
      <c r="H382" s="24">
        <v>102757.23824952598</v>
      </c>
      <c r="I382" s="24">
        <v>149856.19264342001</v>
      </c>
      <c r="J382" s="24">
        <v>199921.74257915778</v>
      </c>
      <c r="K382" s="24">
        <v>246214.86008470191</v>
      </c>
      <c r="L382" s="24">
        <v>291372.45847553393</v>
      </c>
      <c r="M382" s="24">
        <v>337277.82430235989</v>
      </c>
      <c r="N382" s="24">
        <v>383221.1472985844</v>
      </c>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row>
    <row r="383" spans="1:59" s="8" customFormat="1" hidden="1">
      <c r="A383" s="6"/>
      <c r="B383" s="6" t="s">
        <v>131</v>
      </c>
      <c r="C383" s="24">
        <v>166885</v>
      </c>
      <c r="D383" s="24">
        <v>217926</v>
      </c>
      <c r="E383" s="24">
        <v>232828.80533339822</v>
      </c>
      <c r="F383" s="24">
        <v>259058.24402980745</v>
      </c>
      <c r="G383" s="24">
        <v>285518.02252832131</v>
      </c>
      <c r="H383" s="24">
        <v>307184.18109473889</v>
      </c>
      <c r="I383" s="24">
        <v>304569.98770261102</v>
      </c>
      <c r="J383" s="24">
        <v>295090.66881385923</v>
      </c>
      <c r="K383" s="24">
        <v>287318.76762539067</v>
      </c>
      <c r="L383" s="24">
        <v>279312.70631922886</v>
      </c>
      <c r="M383" s="24">
        <v>268998.35072428692</v>
      </c>
      <c r="N383" s="24">
        <v>255156.59984970672</v>
      </c>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row>
    <row r="384" spans="1:59" s="8" customFormat="1" hidden="1">
      <c r="A384" s="6"/>
      <c r="B384" s="6" t="s">
        <v>132</v>
      </c>
      <c r="C384" s="24">
        <v>534826</v>
      </c>
      <c r="D384" s="24">
        <v>501583</v>
      </c>
      <c r="E384" s="24">
        <v>452645.64068973693</v>
      </c>
      <c r="F384" s="24" t="e">
        <v>#N/A</v>
      </c>
      <c r="G384" s="24" t="e">
        <v>#N/A</v>
      </c>
      <c r="H384" s="24" t="e">
        <v>#N/A</v>
      </c>
      <c r="I384" s="24" t="e">
        <v>#N/A</v>
      </c>
      <c r="J384" s="24" t="e">
        <v>#N/A</v>
      </c>
      <c r="K384" s="24" t="e">
        <v>#N/A</v>
      </c>
      <c r="L384" s="24" t="e">
        <v>#N/A</v>
      </c>
      <c r="M384" s="24" t="e">
        <v>#N/A</v>
      </c>
      <c r="N384" s="24" t="e">
        <v>#N/A</v>
      </c>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row>
    <row r="385" spans="1:59" s="8" customFormat="1" hidden="1">
      <c r="A385" s="6"/>
      <c r="B385" s="6" t="s">
        <v>133</v>
      </c>
      <c r="C385" s="24" t="e">
        <v>#N/A</v>
      </c>
      <c r="D385" s="24" t="e">
        <v>#N/A</v>
      </c>
      <c r="E385" s="24" t="e">
        <v>#N/A</v>
      </c>
      <c r="F385" s="24">
        <v>409523.20156286168</v>
      </c>
      <c r="G385" s="24">
        <v>364314.11393923347</v>
      </c>
      <c r="H385" s="24">
        <v>318548.41138622782</v>
      </c>
      <c r="I385" s="24">
        <v>273425.36850885116</v>
      </c>
      <c r="J385" s="24">
        <v>229969.27745574451</v>
      </c>
      <c r="K385" s="24">
        <v>188080.46841420053</v>
      </c>
      <c r="L385" s="24">
        <v>147013.417256838</v>
      </c>
      <c r="M385" s="24">
        <v>107672.53648203833</v>
      </c>
      <c r="N385" s="24">
        <v>71621.532746933284</v>
      </c>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row>
    <row r="386" spans="1:59" s="8" customFormat="1" hidden="1">
      <c r="A386" s="6"/>
      <c r="B386" s="6" t="s">
        <v>134</v>
      </c>
      <c r="C386" s="24">
        <v>10346</v>
      </c>
      <c r="D386" s="24">
        <v>3669</v>
      </c>
      <c r="E386" s="24">
        <v>864.9487459867504</v>
      </c>
      <c r="F386" s="24" t="e">
        <v>#N/A</v>
      </c>
      <c r="G386" s="24" t="e">
        <v>#N/A</v>
      </c>
      <c r="H386" s="24" t="e">
        <v>#N/A</v>
      </c>
      <c r="I386" s="24" t="e">
        <v>#N/A</v>
      </c>
      <c r="J386" s="24" t="e">
        <v>#N/A</v>
      </c>
      <c r="K386" s="24" t="e">
        <v>#N/A</v>
      </c>
      <c r="L386" s="24" t="e">
        <v>#N/A</v>
      </c>
      <c r="M386" s="24" t="e">
        <v>#N/A</v>
      </c>
      <c r="N386" s="24" t="e">
        <v>#N/A</v>
      </c>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row>
    <row r="387" spans="1:59" s="8" customFormat="1" hidden="1">
      <c r="A387" s="6"/>
      <c r="B387" s="6" t="s">
        <v>99</v>
      </c>
      <c r="C387" s="24">
        <v>712057</v>
      </c>
      <c r="D387" s="24">
        <v>733672</v>
      </c>
      <c r="E387" s="24">
        <v>717998.12500429782</v>
      </c>
      <c r="F387" s="24">
        <v>721492.97819073929</v>
      </c>
      <c r="G387" s="24">
        <v>725300.59319120517</v>
      </c>
      <c r="H387" s="24">
        <v>728489.83073049271</v>
      </c>
      <c r="I387" s="24">
        <v>727851.54885488225</v>
      </c>
      <c r="J387" s="24">
        <v>724981.68884876149</v>
      </c>
      <c r="K387" s="24">
        <v>721614.09612429328</v>
      </c>
      <c r="L387" s="24">
        <v>717698.5820516008</v>
      </c>
      <c r="M387" s="24">
        <v>713948.71150868514</v>
      </c>
      <c r="N387" s="24">
        <v>709999.27989522449</v>
      </c>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row>
    <row r="388" spans="1:59" s="8" customFormat="1" hidden="1">
      <c r="A388" s="6"/>
      <c r="B388" s="6" t="s">
        <v>135</v>
      </c>
      <c r="C388" s="24">
        <v>73091</v>
      </c>
      <c r="D388" s="24">
        <v>72989</v>
      </c>
      <c r="E388" s="24">
        <v>71034.230132124445</v>
      </c>
      <c r="F388" s="24">
        <v>69431.021203389071</v>
      </c>
      <c r="G388" s="24">
        <v>66333.07149596652</v>
      </c>
      <c r="H388" s="24">
        <v>62441.154271416395</v>
      </c>
      <c r="I388" s="24">
        <v>57799.43728939617</v>
      </c>
      <c r="J388" s="24">
        <v>52204.94459336315</v>
      </c>
      <c r="K388" s="24">
        <v>45507.400578895096</v>
      </c>
      <c r="L388" s="24">
        <v>36304.299278247665</v>
      </c>
      <c r="M388" s="24">
        <v>24463.211271503566</v>
      </c>
      <c r="N388" s="24">
        <v>12391.999017083059</v>
      </c>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row>
    <row r="389" spans="1:59" s="8" customFormat="1" hidden="1">
      <c r="A389" s="6"/>
      <c r="B389" s="6" t="s">
        <v>136</v>
      </c>
      <c r="C389" s="24">
        <v>31473</v>
      </c>
      <c r="D389" s="24">
        <v>28930</v>
      </c>
      <c r="E389" s="24">
        <v>25444.327677684843</v>
      </c>
      <c r="F389" s="24">
        <v>21522.910803026352</v>
      </c>
      <c r="G389" s="24">
        <v>16202.163303879244</v>
      </c>
      <c r="H389" s="24">
        <v>9929.5816656262432</v>
      </c>
      <c r="I389" s="24">
        <v>4366.4762615900509</v>
      </c>
      <c r="J389" s="24" t="e">
        <v>#N/A</v>
      </c>
      <c r="K389" s="24" t="e">
        <v>#N/A</v>
      </c>
      <c r="L389" s="24" t="e">
        <v>#N/A</v>
      </c>
      <c r="M389" s="24" t="e">
        <v>#N/A</v>
      </c>
      <c r="N389" s="24" t="e">
        <v>#N/A</v>
      </c>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row>
    <row r="390" spans="1:59" hidden="1"/>
    <row r="391" spans="1:59" s="8" customFormat="1" hidden="1">
      <c r="A391" s="6" t="s">
        <v>324</v>
      </c>
      <c r="B391" s="6" t="s">
        <v>130</v>
      </c>
      <c r="C391" s="8" t="e">
        <v>#N/A</v>
      </c>
      <c r="D391" s="8">
        <v>1.4303394432389406E-2</v>
      </c>
      <c r="E391" s="8">
        <v>4.4093054191452867E-2</v>
      </c>
      <c r="F391" s="8">
        <v>7.3336171241408912E-2</v>
      </c>
      <c r="G391" s="8">
        <v>0.1040512822298979</v>
      </c>
      <c r="H391" s="8">
        <v>0.14105514437516065</v>
      </c>
      <c r="I391" s="8">
        <v>0.20588840248974735</v>
      </c>
      <c r="J391" s="8">
        <v>0.27576109252721204</v>
      </c>
      <c r="K391" s="8">
        <v>0.34120018082669634</v>
      </c>
      <c r="L391" s="8">
        <v>0.40598165547801646</v>
      </c>
      <c r="M391" s="8">
        <v>0.47241183976596746</v>
      </c>
      <c r="N391" s="8">
        <v>0.53974864221712571</v>
      </c>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row>
    <row r="392" spans="1:59" s="8" customFormat="1" hidden="1">
      <c r="A392" s="6"/>
      <c r="B392" s="6" t="s">
        <v>131</v>
      </c>
      <c r="C392" s="8">
        <v>0.23437028215437808</v>
      </c>
      <c r="D392" s="8">
        <v>0.29703464218342801</v>
      </c>
      <c r="E392" s="8">
        <v>0.32427494895199699</v>
      </c>
      <c r="F392" s="8">
        <v>0.35905857972372512</v>
      </c>
      <c r="G392" s="8">
        <v>0.39365474840174641</v>
      </c>
      <c r="H392" s="8">
        <v>0.42167257267916858</v>
      </c>
      <c r="I392" s="8">
        <v>0.41845069668641405</v>
      </c>
      <c r="J392" s="8">
        <v>0.4070318924640014</v>
      </c>
      <c r="K392" s="8">
        <v>0.39816124597419433</v>
      </c>
      <c r="L392" s="8">
        <v>0.38917828919320191</v>
      </c>
      <c r="M392" s="8">
        <v>0.37677545513857907</v>
      </c>
      <c r="N392" s="8">
        <v>0.35937585723658833</v>
      </c>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row>
    <row r="393" spans="1:59" s="8" customFormat="1" hidden="1">
      <c r="A393" s="6"/>
      <c r="B393" s="6" t="s">
        <v>132</v>
      </c>
      <c r="C393" s="8">
        <v>0.75109998216434926</v>
      </c>
      <c r="D393" s="8">
        <v>0.68366109105976514</v>
      </c>
      <c r="E393" s="8">
        <v>0.63042732971903992</v>
      </c>
      <c r="F393" s="8" t="e">
        <v>#N/A</v>
      </c>
      <c r="G393" s="8" t="e">
        <v>#N/A</v>
      </c>
      <c r="H393" s="8" t="e">
        <v>#N/A</v>
      </c>
      <c r="I393" s="8" t="e">
        <v>#N/A</v>
      </c>
      <c r="J393" s="8" t="e">
        <v>#N/A</v>
      </c>
      <c r="K393" s="8" t="e">
        <v>#N/A</v>
      </c>
      <c r="L393" s="8" t="e">
        <v>#N/A</v>
      </c>
      <c r="M393" s="8" t="e">
        <v>#N/A</v>
      </c>
      <c r="N393" s="8" t="e">
        <v>#N/A</v>
      </c>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row>
    <row r="394" spans="1:59" s="8" customFormat="1" hidden="1">
      <c r="A394" s="6"/>
      <c r="B394" s="6" t="s">
        <v>133</v>
      </c>
      <c r="C394" s="8" t="e">
        <v>#N/A</v>
      </c>
      <c r="D394" s="8" t="e">
        <v>#N/A</v>
      </c>
      <c r="E394" s="8" t="e">
        <v>#N/A</v>
      </c>
      <c r="F394" s="8">
        <v>0.56760524903486598</v>
      </c>
      <c r="G394" s="8">
        <v>0.5022939693683558</v>
      </c>
      <c r="H394" s="8">
        <v>0.43727228294567078</v>
      </c>
      <c r="I394" s="8">
        <v>0.37566090082383852</v>
      </c>
      <c r="J394" s="8">
        <v>0.31720701500878656</v>
      </c>
      <c r="K394" s="8">
        <v>0.26063857319910905</v>
      </c>
      <c r="L394" s="8">
        <v>0.20484005532878158</v>
      </c>
      <c r="M394" s="8">
        <v>0.15081270509545347</v>
      </c>
      <c r="N394" s="8">
        <v>0.10087550054628586</v>
      </c>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row>
    <row r="395" spans="1:59" s="8" customFormat="1" hidden="1">
      <c r="A395" s="6"/>
      <c r="B395" s="6" t="s">
        <v>134</v>
      </c>
      <c r="C395" s="8">
        <v>1.4529735681272707E-2</v>
      </c>
      <c r="D395" s="8">
        <v>5.0008723244174512E-3</v>
      </c>
      <c r="E395" s="8">
        <v>1.2046671375103841E-3</v>
      </c>
      <c r="F395" s="8" t="e">
        <v>#N/A</v>
      </c>
      <c r="G395" s="8" t="e">
        <v>#N/A</v>
      </c>
      <c r="H395" s="8" t="e">
        <v>#N/A</v>
      </c>
      <c r="I395" s="8" t="e">
        <v>#N/A</v>
      </c>
      <c r="J395" s="8" t="e">
        <v>#N/A</v>
      </c>
      <c r="K395" s="8" t="e">
        <v>#N/A</v>
      </c>
      <c r="L395" s="8" t="e">
        <v>#N/A</v>
      </c>
      <c r="M395" s="8" t="e">
        <v>#N/A</v>
      </c>
      <c r="N395" s="8" t="e">
        <v>#N/A</v>
      </c>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row>
    <row r="396" spans="1:59" s="8" customFormat="1" hidden="1">
      <c r="A396" s="6"/>
      <c r="B396" s="6" t="s">
        <v>99</v>
      </c>
      <c r="C396" s="8">
        <v>1</v>
      </c>
      <c r="D396" s="8">
        <v>1</v>
      </c>
      <c r="E396" s="8">
        <v>1</v>
      </c>
      <c r="F396" s="8">
        <v>1</v>
      </c>
      <c r="G396" s="8">
        <v>1</v>
      </c>
      <c r="H396" s="8">
        <v>1</v>
      </c>
      <c r="I396" s="8">
        <v>1</v>
      </c>
      <c r="J396" s="8">
        <v>1</v>
      </c>
      <c r="K396" s="8">
        <v>1</v>
      </c>
      <c r="L396" s="8">
        <v>1</v>
      </c>
      <c r="M396" s="8">
        <v>1</v>
      </c>
      <c r="N396" s="8">
        <v>1</v>
      </c>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row>
    <row r="397" spans="1:59" s="8" customFormat="1" hidden="1">
      <c r="A397" s="6"/>
      <c r="B397" s="6" t="s">
        <v>135</v>
      </c>
      <c r="C397" s="8">
        <v>0.10264768129517721</v>
      </c>
      <c r="D397" s="8">
        <v>9.9484510789562636E-2</v>
      </c>
      <c r="E397" s="8">
        <v>9.8933726507571651E-2</v>
      </c>
      <c r="F397" s="8">
        <v>9.6232428176222337E-2</v>
      </c>
      <c r="G397" s="8">
        <v>9.1455973038863436E-2</v>
      </c>
      <c r="H397" s="8">
        <v>8.5713144696616519E-2</v>
      </c>
      <c r="I397" s="8">
        <v>7.9411024652391193E-2</v>
      </c>
      <c r="J397" s="8">
        <v>7.2008638833709393E-2</v>
      </c>
      <c r="K397" s="8">
        <v>6.3063347602700853E-2</v>
      </c>
      <c r="L397" s="8">
        <v>5.0584326326058526E-2</v>
      </c>
      <c r="M397" s="8">
        <v>3.4264661980843103E-2</v>
      </c>
      <c r="N397" s="8">
        <v>1.7453537444308061E-2</v>
      </c>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row>
    <row r="398" spans="1:59" s="8" customFormat="1" hidden="1">
      <c r="A398" s="6"/>
      <c r="B398" s="6" t="s">
        <v>136</v>
      </c>
      <c r="C398" s="8">
        <v>4.4200113193185377E-2</v>
      </c>
      <c r="D398" s="8">
        <v>3.943178968258295E-2</v>
      </c>
      <c r="E398" s="8">
        <v>3.5437874823882776E-2</v>
      </c>
      <c r="F398" s="8">
        <v>2.9831074526876954E-2</v>
      </c>
      <c r="G398" s="8">
        <v>2.2338549638560683E-2</v>
      </c>
      <c r="H398" s="8">
        <v>1.3630364140662555E-2</v>
      </c>
      <c r="I398" s="8">
        <v>5.9991302738309224E-3</v>
      </c>
      <c r="J398" s="8" t="e">
        <v>#N/A</v>
      </c>
      <c r="K398" s="8" t="e">
        <v>#N/A</v>
      </c>
      <c r="L398" s="8" t="e">
        <v>#N/A</v>
      </c>
      <c r="M398" s="8" t="e">
        <v>#N/A</v>
      </c>
      <c r="N398" s="8" t="e">
        <v>#N/A</v>
      </c>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row>
    <row r="399" spans="1:59" s="8" customFormat="1" hidden="1">
      <c r="A399" s="6"/>
      <c r="B399" s="6"/>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row>
    <row r="400" spans="1:59" s="8" customFormat="1" hidden="1">
      <c r="A400" s="6"/>
      <c r="B400" s="6"/>
      <c r="C400" s="8">
        <v>2015</v>
      </c>
      <c r="D400" s="8">
        <v>2020</v>
      </c>
      <c r="E400" s="8">
        <v>2025</v>
      </c>
      <c r="F400" s="8">
        <v>2030</v>
      </c>
      <c r="G400" s="8">
        <v>2035</v>
      </c>
      <c r="H400" s="4">
        <v>2040</v>
      </c>
      <c r="I400" s="8">
        <v>2045</v>
      </c>
      <c r="J400" s="8">
        <v>2050</v>
      </c>
      <c r="K400" s="8">
        <v>2055</v>
      </c>
      <c r="L400" s="8">
        <v>2060</v>
      </c>
      <c r="M400" s="8">
        <v>2065</v>
      </c>
      <c r="N400" s="8">
        <v>2070</v>
      </c>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row>
    <row r="401" spans="1:58" hidden="1">
      <c r="C401" s="8" t="s">
        <v>1</v>
      </c>
      <c r="D401" s="54">
        <v>2</v>
      </c>
      <c r="E401" s="54">
        <v>7</v>
      </c>
      <c r="F401" s="54">
        <v>12</v>
      </c>
      <c r="G401" s="54">
        <v>17</v>
      </c>
      <c r="H401" s="55">
        <v>22</v>
      </c>
      <c r="I401" s="54">
        <v>27</v>
      </c>
      <c r="J401" s="54">
        <v>32</v>
      </c>
      <c r="K401" s="54">
        <v>37</v>
      </c>
      <c r="L401" s="54">
        <v>42</v>
      </c>
      <c r="M401" s="54">
        <v>47</v>
      </c>
      <c r="N401" s="54">
        <v>52</v>
      </c>
    </row>
    <row r="402" spans="1:58" hidden="1"/>
    <row r="403" spans="1:58" ht="15" customHeight="1">
      <c r="A403" s="10"/>
      <c r="B403" s="10"/>
      <c r="C403" s="11">
        <v>2015</v>
      </c>
      <c r="D403" s="11">
        <v>2016</v>
      </c>
      <c r="E403" s="11">
        <v>2017</v>
      </c>
      <c r="F403" s="11">
        <v>2018</v>
      </c>
      <c r="G403" s="11">
        <v>2019</v>
      </c>
      <c r="H403" s="11">
        <v>2020</v>
      </c>
      <c r="I403" s="11">
        <v>2021</v>
      </c>
      <c r="J403" s="11">
        <v>2022</v>
      </c>
      <c r="K403" s="11">
        <v>2023</v>
      </c>
      <c r="L403" s="11">
        <v>2024</v>
      </c>
      <c r="M403" s="11">
        <v>2025</v>
      </c>
      <c r="N403" s="11">
        <v>2026</v>
      </c>
      <c r="O403" s="11">
        <v>2027</v>
      </c>
      <c r="P403" s="11">
        <v>2028</v>
      </c>
      <c r="Q403" s="11">
        <v>2029</v>
      </c>
      <c r="R403" s="11">
        <v>2030</v>
      </c>
      <c r="S403" s="11">
        <v>2031</v>
      </c>
      <c r="T403" s="11">
        <v>2032</v>
      </c>
      <c r="U403" s="11">
        <v>2033</v>
      </c>
      <c r="V403" s="11">
        <v>2034</v>
      </c>
      <c r="W403" s="11">
        <v>2035</v>
      </c>
      <c r="X403" s="11">
        <v>2036</v>
      </c>
      <c r="Y403" s="11">
        <v>2037</v>
      </c>
      <c r="Z403" s="11">
        <v>2038</v>
      </c>
      <c r="AA403" s="11">
        <v>2039</v>
      </c>
      <c r="AB403" s="11">
        <v>2040</v>
      </c>
      <c r="AC403" s="11">
        <v>2041</v>
      </c>
      <c r="AD403" s="11">
        <v>2042</v>
      </c>
      <c r="AE403" s="11">
        <v>2043</v>
      </c>
      <c r="AF403" s="11">
        <v>2044</v>
      </c>
      <c r="AG403" s="11">
        <v>2045</v>
      </c>
      <c r="AH403" s="11">
        <v>2046</v>
      </c>
      <c r="AI403" s="11">
        <v>2047</v>
      </c>
      <c r="AJ403" s="11">
        <v>2048</v>
      </c>
      <c r="AK403" s="11">
        <v>2049</v>
      </c>
      <c r="AL403" s="11">
        <v>2050</v>
      </c>
      <c r="AM403" s="11">
        <v>2051</v>
      </c>
      <c r="AN403" s="11">
        <v>2052</v>
      </c>
      <c r="AO403" s="11">
        <v>2053</v>
      </c>
      <c r="AP403" s="11">
        <v>2054</v>
      </c>
      <c r="AQ403" s="11">
        <v>2055</v>
      </c>
      <c r="AR403" s="11">
        <v>2056</v>
      </c>
      <c r="AS403" s="11">
        <v>2057</v>
      </c>
      <c r="AT403" s="11">
        <v>2058</v>
      </c>
      <c r="AU403" s="11">
        <v>2059</v>
      </c>
      <c r="AV403" s="11">
        <v>2060</v>
      </c>
      <c r="AW403" s="11">
        <v>2061</v>
      </c>
      <c r="AX403" s="11">
        <v>2062</v>
      </c>
      <c r="AY403" s="11">
        <v>2063</v>
      </c>
      <c r="AZ403" s="11">
        <v>2064</v>
      </c>
      <c r="BA403" s="11">
        <v>2065</v>
      </c>
      <c r="BB403" s="11">
        <v>2066</v>
      </c>
      <c r="BC403" s="11">
        <v>2067</v>
      </c>
      <c r="BD403" s="11">
        <v>2068</v>
      </c>
      <c r="BE403" s="11"/>
      <c r="BF403" s="11"/>
    </row>
    <row r="404" spans="1:58" s="15" customFormat="1" ht="15" customHeight="1">
      <c r="A404" s="12"/>
      <c r="B404" s="12"/>
      <c r="C404" s="13" t="s">
        <v>1</v>
      </c>
      <c r="D404" s="13" t="s">
        <v>2</v>
      </c>
      <c r="E404" s="13" t="s">
        <v>3</v>
      </c>
      <c r="F404" s="13" t="s">
        <v>4</v>
      </c>
      <c r="G404" s="13" t="s">
        <v>0</v>
      </c>
      <c r="H404" s="14">
        <v>2</v>
      </c>
      <c r="I404" s="14">
        <v>3</v>
      </c>
      <c r="J404" s="14">
        <v>4</v>
      </c>
      <c r="K404" s="14">
        <v>5</v>
      </c>
      <c r="L404" s="14">
        <v>6</v>
      </c>
      <c r="M404" s="14">
        <v>7</v>
      </c>
      <c r="N404" s="14">
        <v>8</v>
      </c>
      <c r="O404" s="14">
        <v>9</v>
      </c>
      <c r="P404" s="14">
        <v>10</v>
      </c>
      <c r="Q404" s="14">
        <v>11</v>
      </c>
      <c r="R404" s="14">
        <v>12</v>
      </c>
      <c r="S404" s="14">
        <v>13</v>
      </c>
      <c r="T404" s="14">
        <v>14</v>
      </c>
      <c r="U404" s="14">
        <v>15</v>
      </c>
      <c r="V404" s="14">
        <v>16</v>
      </c>
      <c r="W404" s="14">
        <v>17</v>
      </c>
      <c r="X404" s="14">
        <v>18</v>
      </c>
      <c r="Y404" s="14">
        <v>19</v>
      </c>
      <c r="Z404" s="14">
        <v>20</v>
      </c>
      <c r="AA404" s="14">
        <v>21</v>
      </c>
      <c r="AB404" s="14">
        <v>22</v>
      </c>
      <c r="AC404" s="14">
        <v>23</v>
      </c>
      <c r="AD404" s="14">
        <v>24</v>
      </c>
      <c r="AE404" s="14">
        <v>25</v>
      </c>
      <c r="AF404" s="14">
        <v>26</v>
      </c>
      <c r="AG404" s="14">
        <v>27</v>
      </c>
      <c r="AH404" s="14">
        <v>28</v>
      </c>
      <c r="AI404" s="14">
        <v>29</v>
      </c>
      <c r="AJ404" s="14">
        <v>30</v>
      </c>
      <c r="AK404" s="14">
        <v>31</v>
      </c>
      <c r="AL404" s="14">
        <v>32</v>
      </c>
      <c r="AM404" s="14">
        <v>33</v>
      </c>
      <c r="AN404" s="14">
        <v>34</v>
      </c>
      <c r="AO404" s="14">
        <v>35</v>
      </c>
      <c r="AP404" s="14">
        <v>36</v>
      </c>
      <c r="AQ404" s="14">
        <v>37</v>
      </c>
      <c r="AR404" s="14">
        <v>38</v>
      </c>
      <c r="AS404" s="14">
        <v>39</v>
      </c>
      <c r="AT404" s="14">
        <v>40</v>
      </c>
      <c r="AU404" s="14">
        <v>41</v>
      </c>
      <c r="AV404" s="14">
        <v>42</v>
      </c>
      <c r="AW404" s="14">
        <v>43</v>
      </c>
      <c r="AX404" s="14">
        <v>44</v>
      </c>
      <c r="AY404" s="14">
        <v>45</v>
      </c>
      <c r="AZ404" s="14">
        <v>46</v>
      </c>
      <c r="BA404" s="14">
        <v>47</v>
      </c>
      <c r="BB404" s="14">
        <v>48</v>
      </c>
      <c r="BC404" s="14">
        <v>49</v>
      </c>
      <c r="BD404" s="14">
        <v>50</v>
      </c>
      <c r="BE404" s="14"/>
      <c r="BF404" s="14"/>
    </row>
    <row r="406" spans="1:58">
      <c r="A406" s="6" t="s">
        <v>315</v>
      </c>
      <c r="B406" s="6" t="s">
        <v>139</v>
      </c>
      <c r="C406" s="24"/>
      <c r="D406" s="24" t="e">
        <v>#N/A</v>
      </c>
      <c r="E406" s="24" t="e">
        <v>#N/A</v>
      </c>
      <c r="F406" s="24" t="e">
        <v>#N/A</v>
      </c>
      <c r="G406" s="24" t="e">
        <v>#N/A</v>
      </c>
      <c r="H406" s="24" t="e">
        <v>#N/A</v>
      </c>
      <c r="I406" s="24" t="e">
        <v>#N/A</v>
      </c>
      <c r="J406" s="24" t="e">
        <v>#N/A</v>
      </c>
      <c r="K406" s="24" t="e">
        <v>#N/A</v>
      </c>
      <c r="L406" s="24" t="e">
        <v>#N/A</v>
      </c>
      <c r="M406" s="24" t="e">
        <v>#N/A</v>
      </c>
      <c r="N406" s="24" t="e">
        <v>#N/A</v>
      </c>
      <c r="O406" s="24" t="e">
        <v>#N/A</v>
      </c>
      <c r="P406" s="24" t="e">
        <v>#N/A</v>
      </c>
      <c r="Q406" s="24" t="e">
        <v>#N/A</v>
      </c>
      <c r="R406" s="24" t="e">
        <v>#N/A</v>
      </c>
      <c r="S406" s="24" t="e">
        <v>#N/A</v>
      </c>
      <c r="T406" s="24" t="e">
        <v>#N/A</v>
      </c>
      <c r="U406" s="24" t="e">
        <v>#N/A</v>
      </c>
      <c r="V406" s="24" t="e">
        <v>#N/A</v>
      </c>
      <c r="W406" s="24" t="e">
        <v>#N/A</v>
      </c>
      <c r="X406" s="24" t="e">
        <v>#N/A</v>
      </c>
      <c r="Y406" s="24" t="e">
        <v>#N/A</v>
      </c>
      <c r="Z406" s="24" t="e">
        <v>#N/A</v>
      </c>
      <c r="AA406" s="24" t="e">
        <v>#N/A</v>
      </c>
      <c r="AB406" s="24" t="e">
        <v>#N/A</v>
      </c>
      <c r="AC406" s="24" t="e">
        <v>#N/A</v>
      </c>
      <c r="AD406" s="24" t="e">
        <v>#N/A</v>
      </c>
      <c r="AE406" s="24" t="e">
        <v>#N/A</v>
      </c>
      <c r="AF406" s="24" t="e">
        <v>#N/A</v>
      </c>
      <c r="AG406" s="24" t="e">
        <v>#N/A</v>
      </c>
      <c r="AH406" s="24" t="e">
        <v>#N/A</v>
      </c>
      <c r="AI406" s="24" t="e">
        <v>#N/A</v>
      </c>
      <c r="AJ406" s="24" t="e">
        <v>#N/A</v>
      </c>
      <c r="AK406" s="24" t="e">
        <v>#N/A</v>
      </c>
      <c r="AL406" s="24" t="e">
        <v>#N/A</v>
      </c>
      <c r="AM406" s="24" t="e">
        <v>#N/A</v>
      </c>
      <c r="AN406" s="24" t="e">
        <v>#N/A</v>
      </c>
      <c r="AO406" s="24" t="e">
        <v>#N/A</v>
      </c>
      <c r="AP406" s="24" t="e">
        <v>#N/A</v>
      </c>
      <c r="AQ406" s="24" t="e">
        <v>#N/A</v>
      </c>
      <c r="AR406" s="24" t="e">
        <v>#N/A</v>
      </c>
      <c r="AS406" s="24" t="e">
        <v>#N/A</v>
      </c>
      <c r="AT406" s="24" t="e">
        <v>#N/A</v>
      </c>
      <c r="AU406" s="24" t="e">
        <v>#N/A</v>
      </c>
      <c r="AV406" s="24" t="e">
        <v>#N/A</v>
      </c>
      <c r="AW406" s="24" t="e">
        <v>#N/A</v>
      </c>
      <c r="AX406" s="24" t="e">
        <v>#N/A</v>
      </c>
      <c r="AY406" s="24" t="e">
        <v>#N/A</v>
      </c>
      <c r="AZ406" s="24" t="e">
        <v>#N/A</v>
      </c>
      <c r="BA406" s="24" t="e">
        <v>#N/A</v>
      </c>
      <c r="BB406" s="24" t="e">
        <v>#N/A</v>
      </c>
      <c r="BC406" s="24" t="e">
        <v>#N/A</v>
      </c>
      <c r="BD406" s="24" t="e">
        <v>#N/A</v>
      </c>
      <c r="BE406" s="24"/>
      <c r="BF406" s="24"/>
    </row>
    <row r="407" spans="1:58">
      <c r="B407" s="6" t="s">
        <v>48</v>
      </c>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row>
    <row r="408" spans="1:58">
      <c r="B408" s="6" t="s">
        <v>49</v>
      </c>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row>
    <row r="409" spans="1:58">
      <c r="B409" s="6" t="s">
        <v>140</v>
      </c>
      <c r="C409" s="56">
        <f>C31</f>
        <v>723341</v>
      </c>
      <c r="D409" s="56">
        <v>717295</v>
      </c>
      <c r="E409" s="56">
        <v>723341</v>
      </c>
      <c r="F409" s="56">
        <v>729534</v>
      </c>
      <c r="G409" s="56">
        <v>734493</v>
      </c>
      <c r="H409" s="56">
        <v>733672</v>
      </c>
      <c r="I409" s="56">
        <v>728703</v>
      </c>
      <c r="J409" s="56">
        <v>723437.79691110295</v>
      </c>
      <c r="K409" s="56">
        <v>719706.52220987272</v>
      </c>
      <c r="L409" s="56">
        <v>718182.09896953811</v>
      </c>
      <c r="M409" s="56">
        <v>717998.1250042977</v>
      </c>
      <c r="N409" s="56">
        <v>718653.05655130662</v>
      </c>
      <c r="O409" s="56">
        <v>719342.99904252298</v>
      </c>
      <c r="P409" s="56">
        <v>720012.28917997039</v>
      </c>
      <c r="Q409" s="56">
        <v>720754.59473425709</v>
      </c>
      <c r="R409" s="56">
        <v>721492.97819073917</v>
      </c>
      <c r="S409" s="56">
        <v>722274.37984473025</v>
      </c>
      <c r="T409" s="56">
        <v>723074.03441936313</v>
      </c>
      <c r="U409" s="56">
        <v>723820.37834728858</v>
      </c>
      <c r="V409" s="56">
        <v>724573.66958425101</v>
      </c>
      <c r="W409" s="56">
        <v>725300.59319120529</v>
      </c>
      <c r="X409" s="56">
        <v>726078.41488582315</v>
      </c>
      <c r="Y409" s="56">
        <v>726839.96430753148</v>
      </c>
      <c r="Z409" s="56">
        <v>727549.54209015076</v>
      </c>
      <c r="AA409" s="56">
        <v>728110.38072920498</v>
      </c>
      <c r="AB409" s="56">
        <v>728489.83073049271</v>
      </c>
      <c r="AC409" s="56">
        <v>728756.58747074986</v>
      </c>
      <c r="AD409" s="56">
        <v>728747.92060249578</v>
      </c>
      <c r="AE409" s="56">
        <v>728612.74359264458</v>
      </c>
      <c r="AF409" s="56">
        <v>728286.6001762884</v>
      </c>
      <c r="AG409" s="56">
        <v>727851.54885488213</v>
      </c>
      <c r="AH409" s="56">
        <v>727339.23267285386</v>
      </c>
      <c r="AI409" s="56">
        <v>726786.99968451844</v>
      </c>
      <c r="AJ409" s="56">
        <v>726194.75886305096</v>
      </c>
      <c r="AK409" s="56">
        <v>725587.41327409109</v>
      </c>
      <c r="AL409" s="56">
        <v>724981.68884876161</v>
      </c>
      <c r="AM409" s="56">
        <v>724361.45188923751</v>
      </c>
      <c r="AN409" s="56">
        <v>723715.97544622642</v>
      </c>
      <c r="AO409" s="56">
        <v>723046.50582338963</v>
      </c>
      <c r="AP409" s="56">
        <v>722349.07091218873</v>
      </c>
      <c r="AQ409" s="56">
        <v>721614.09612429328</v>
      </c>
      <c r="AR409" s="56">
        <v>720860.13318402506</v>
      </c>
      <c r="AS409" s="56">
        <v>720076.304454069</v>
      </c>
      <c r="AT409" s="56">
        <v>719283.42297593551</v>
      </c>
      <c r="AU409" s="56">
        <v>718493.08803069685</v>
      </c>
      <c r="AV409" s="56">
        <v>717698.58205160056</v>
      </c>
      <c r="AW409" s="56">
        <v>716915.4224689512</v>
      </c>
      <c r="AX409" s="56">
        <v>716138.65493687103</v>
      </c>
      <c r="AY409" s="56">
        <v>715388.68793119467</v>
      </c>
      <c r="AZ409" s="56">
        <v>714659.02807307499</v>
      </c>
      <c r="BA409" s="56">
        <v>713948.71150868514</v>
      </c>
      <c r="BB409" s="56">
        <v>713214.04211533279</v>
      </c>
      <c r="BC409" s="56">
        <v>712450.56868277909</v>
      </c>
      <c r="BD409" s="56">
        <v>711662.91631755326</v>
      </c>
      <c r="BE409" s="56"/>
      <c r="BF409" s="56"/>
    </row>
    <row r="411" spans="1:58">
      <c r="A411" s="6" t="s">
        <v>315</v>
      </c>
      <c r="B411" s="6" t="s">
        <v>97</v>
      </c>
      <c r="C411" s="24">
        <f>C99</f>
        <v>360500</v>
      </c>
      <c r="D411" s="24">
        <v>358052</v>
      </c>
      <c r="E411" s="24">
        <v>360500</v>
      </c>
      <c r="F411" s="24">
        <v>362653</v>
      </c>
      <c r="G411" s="24">
        <v>364571</v>
      </c>
      <c r="H411" s="24">
        <v>363630</v>
      </c>
      <c r="I411" s="24">
        <v>361634</v>
      </c>
      <c r="J411" s="24">
        <v>359477.82464792515</v>
      </c>
      <c r="K411" s="24">
        <v>357680.28528314253</v>
      </c>
      <c r="L411" s="24">
        <v>356794.86562751635</v>
      </c>
      <c r="M411" s="24">
        <v>356423.40787157178</v>
      </c>
      <c r="N411" s="24">
        <v>356377.83173955756</v>
      </c>
      <c r="O411" s="24">
        <v>356312.24395907915</v>
      </c>
      <c r="P411" s="24">
        <v>356190.43323430361</v>
      </c>
      <c r="Q411" s="24">
        <v>356103.98539077124</v>
      </c>
      <c r="R411" s="24">
        <v>356018.55820610985</v>
      </c>
      <c r="S411" s="24">
        <v>355946.93298942799</v>
      </c>
      <c r="T411" s="24">
        <v>355908.12719685258</v>
      </c>
      <c r="U411" s="24">
        <v>355855.45461012959</v>
      </c>
      <c r="V411" s="24">
        <v>355828.87358800397</v>
      </c>
      <c r="W411" s="24">
        <v>355790.93792370218</v>
      </c>
      <c r="X411" s="24">
        <v>355757.77700408699</v>
      </c>
      <c r="Y411" s="24">
        <v>355728.38058519014</v>
      </c>
      <c r="Z411" s="24">
        <v>355696.18618018617</v>
      </c>
      <c r="AA411" s="24">
        <v>355622.77245001099</v>
      </c>
      <c r="AB411" s="24">
        <v>355476.59351220739</v>
      </c>
      <c r="AC411" s="24">
        <v>355272.49731322651</v>
      </c>
      <c r="AD411" s="24">
        <v>354951.68926789111</v>
      </c>
      <c r="AE411" s="24">
        <v>354547.4688744634</v>
      </c>
      <c r="AF411" s="24">
        <v>354082.26515521872</v>
      </c>
      <c r="AG411" s="24">
        <v>353537.60540664295</v>
      </c>
      <c r="AH411" s="24">
        <v>352938.4858336242</v>
      </c>
      <c r="AI411" s="24">
        <v>352301.76509502268</v>
      </c>
      <c r="AJ411" s="24">
        <v>351628.11546474195</v>
      </c>
      <c r="AK411" s="24">
        <v>350925.360515273</v>
      </c>
      <c r="AL411" s="24">
        <v>350213.12875618599</v>
      </c>
      <c r="AM411" s="24">
        <v>349479.00681831123</v>
      </c>
      <c r="AN411" s="24">
        <v>348726.82962503389</v>
      </c>
      <c r="AO411" s="24">
        <v>347961.46989426611</v>
      </c>
      <c r="AP411" s="24">
        <v>347181.02287035965</v>
      </c>
      <c r="AQ411" s="24">
        <v>346393.99230860488</v>
      </c>
      <c r="AR411" s="24">
        <v>345602.92194766511</v>
      </c>
      <c r="AS411" s="24">
        <v>344815.71729368303</v>
      </c>
      <c r="AT411" s="24">
        <v>344040.48705123371</v>
      </c>
      <c r="AU411" s="24">
        <v>343285.71696835459</v>
      </c>
      <c r="AV411" s="24">
        <v>342551.95552989532</v>
      </c>
      <c r="AW411" s="24">
        <v>341854.75703602191</v>
      </c>
      <c r="AX411" s="24">
        <v>341186.52240834682</v>
      </c>
      <c r="AY411" s="24">
        <v>340559.22026657377</v>
      </c>
      <c r="AZ411" s="24">
        <v>339974.86429100519</v>
      </c>
      <c r="BA411" s="24">
        <v>339426.6459504948</v>
      </c>
      <c r="BB411" s="24">
        <v>338893.22223889735</v>
      </c>
      <c r="BC411" s="24">
        <v>338373.24238181545</v>
      </c>
      <c r="BD411" s="24">
        <v>337861.73482253641</v>
      </c>
      <c r="BE411" s="24"/>
      <c r="BF411" s="24"/>
    </row>
    <row r="412" spans="1:58">
      <c r="B412" s="6" t="s">
        <v>98</v>
      </c>
      <c r="C412" s="24">
        <f>C106</f>
        <v>362841</v>
      </c>
      <c r="D412" s="24">
        <v>359243</v>
      </c>
      <c r="E412" s="24">
        <v>362841</v>
      </c>
      <c r="F412" s="24">
        <v>366881</v>
      </c>
      <c r="G412" s="24">
        <v>369922</v>
      </c>
      <c r="H412" s="24">
        <v>370042</v>
      </c>
      <c r="I412" s="24">
        <v>367069</v>
      </c>
      <c r="J412" s="24">
        <v>363959.9722631778</v>
      </c>
      <c r="K412" s="24">
        <v>362026.23692673014</v>
      </c>
      <c r="L412" s="24">
        <v>361387.23334202176</v>
      </c>
      <c r="M412" s="24">
        <v>361574.71713272593</v>
      </c>
      <c r="N412" s="24">
        <v>362275.22481174907</v>
      </c>
      <c r="O412" s="24">
        <v>363030.75508344383</v>
      </c>
      <c r="P412" s="24">
        <v>363821.85594566679</v>
      </c>
      <c r="Q412" s="24">
        <v>364650.60934348579</v>
      </c>
      <c r="R412" s="24">
        <v>365474.41998462926</v>
      </c>
      <c r="S412" s="24">
        <v>366327.44685530232</v>
      </c>
      <c r="T412" s="24">
        <v>367165.90722251061</v>
      </c>
      <c r="U412" s="24">
        <v>367964.92373715906</v>
      </c>
      <c r="V412" s="24">
        <v>368744.79599624703</v>
      </c>
      <c r="W412" s="24">
        <v>369509.65526750311</v>
      </c>
      <c r="X412" s="24">
        <v>370320.6378817361</v>
      </c>
      <c r="Y412" s="24">
        <v>371111.5837223414</v>
      </c>
      <c r="Z412" s="24">
        <v>371853.35590996465</v>
      </c>
      <c r="AA412" s="24">
        <v>372487.60827919393</v>
      </c>
      <c r="AB412" s="24">
        <v>373013.23721828527</v>
      </c>
      <c r="AC412" s="24">
        <v>373484.0901575234</v>
      </c>
      <c r="AD412" s="24">
        <v>373796.23133460473</v>
      </c>
      <c r="AE412" s="24">
        <v>374065.27471818111</v>
      </c>
      <c r="AF412" s="24">
        <v>374204.33502106968</v>
      </c>
      <c r="AG412" s="24">
        <v>374313.94344823924</v>
      </c>
      <c r="AH412" s="24">
        <v>374400.7468392296</v>
      </c>
      <c r="AI412" s="24">
        <v>374485.23458949581</v>
      </c>
      <c r="AJ412" s="24">
        <v>374566.64339830901</v>
      </c>
      <c r="AK412" s="24">
        <v>374662.05275881808</v>
      </c>
      <c r="AL412" s="24">
        <v>374768.56009257567</v>
      </c>
      <c r="AM412" s="24">
        <v>374882.44507092627</v>
      </c>
      <c r="AN412" s="24">
        <v>374989.14582119253</v>
      </c>
      <c r="AO412" s="24">
        <v>375085.03592912346</v>
      </c>
      <c r="AP412" s="24">
        <v>375168.04804182908</v>
      </c>
      <c r="AQ412" s="24">
        <v>375220.1038156884</v>
      </c>
      <c r="AR412" s="24">
        <v>375257.2112363599</v>
      </c>
      <c r="AS412" s="24">
        <v>375260.58716038597</v>
      </c>
      <c r="AT412" s="24">
        <v>375242.93592470186</v>
      </c>
      <c r="AU412" s="24">
        <v>375207.37106234219</v>
      </c>
      <c r="AV412" s="24">
        <v>375146.6265217053</v>
      </c>
      <c r="AW412" s="24">
        <v>375060.66543292935</v>
      </c>
      <c r="AX412" s="24">
        <v>374952.13252852426</v>
      </c>
      <c r="AY412" s="24">
        <v>374829.46766462084</v>
      </c>
      <c r="AZ412" s="24">
        <v>374684.16378206981</v>
      </c>
      <c r="BA412" s="24">
        <v>374522.06555819034</v>
      </c>
      <c r="BB412" s="24">
        <v>374320.8198764355</v>
      </c>
      <c r="BC412" s="24">
        <v>374077.32630096358</v>
      </c>
      <c r="BD412" s="24">
        <v>373801.18149501691</v>
      </c>
      <c r="BE412" s="24"/>
      <c r="BF412" s="24"/>
    </row>
    <row r="413" spans="1:58">
      <c r="B413" s="6" t="s">
        <v>99</v>
      </c>
      <c r="C413" s="24">
        <f>C411+C412</f>
        <v>723341</v>
      </c>
      <c r="D413" s="24">
        <v>717295</v>
      </c>
      <c r="E413" s="24">
        <v>723341</v>
      </c>
      <c r="F413" s="24">
        <v>729534</v>
      </c>
      <c r="G413" s="24">
        <v>734493</v>
      </c>
      <c r="H413" s="24">
        <v>733672</v>
      </c>
      <c r="I413" s="24">
        <v>728703</v>
      </c>
      <c r="J413" s="24">
        <v>723437.79691110295</v>
      </c>
      <c r="K413" s="24">
        <v>719706.52220987272</v>
      </c>
      <c r="L413" s="24">
        <v>718182.09896953811</v>
      </c>
      <c r="M413" s="24">
        <v>717998.1250042977</v>
      </c>
      <c r="N413" s="24">
        <v>718653.05655130662</v>
      </c>
      <c r="O413" s="24">
        <v>719342.99904252298</v>
      </c>
      <c r="P413" s="24">
        <v>720012.28917997039</v>
      </c>
      <c r="Q413" s="24">
        <v>720754.59473425709</v>
      </c>
      <c r="R413" s="24">
        <v>721492.97819073917</v>
      </c>
      <c r="S413" s="24">
        <v>722274.37984473025</v>
      </c>
      <c r="T413" s="24">
        <v>723074.03441936313</v>
      </c>
      <c r="U413" s="24">
        <v>723820.37834728858</v>
      </c>
      <c r="V413" s="24">
        <v>724573.66958425101</v>
      </c>
      <c r="W413" s="24">
        <v>725300.59319120529</v>
      </c>
      <c r="X413" s="24">
        <v>726078.41488582315</v>
      </c>
      <c r="Y413" s="24">
        <v>726839.96430753148</v>
      </c>
      <c r="Z413" s="24">
        <v>727549.54209015076</v>
      </c>
      <c r="AA413" s="24">
        <v>728110.38072920498</v>
      </c>
      <c r="AB413" s="24">
        <v>728489.83073049271</v>
      </c>
      <c r="AC413" s="24">
        <v>728756.58747074986</v>
      </c>
      <c r="AD413" s="24">
        <v>728747.92060249578</v>
      </c>
      <c r="AE413" s="24">
        <v>728612.74359264458</v>
      </c>
      <c r="AF413" s="24">
        <v>728286.6001762884</v>
      </c>
      <c r="AG413" s="24">
        <v>727851.54885488213</v>
      </c>
      <c r="AH413" s="24">
        <v>727339.23267285386</v>
      </c>
      <c r="AI413" s="24">
        <v>726786.99968451844</v>
      </c>
      <c r="AJ413" s="24">
        <v>726194.75886305096</v>
      </c>
      <c r="AK413" s="24">
        <v>725587.41327409109</v>
      </c>
      <c r="AL413" s="24">
        <v>724981.68884876161</v>
      </c>
      <c r="AM413" s="24">
        <v>724361.45188923751</v>
      </c>
      <c r="AN413" s="24">
        <v>723715.97544622642</v>
      </c>
      <c r="AO413" s="24">
        <v>723046.50582338963</v>
      </c>
      <c r="AP413" s="24">
        <v>722349.07091218873</v>
      </c>
      <c r="AQ413" s="24">
        <v>721614.09612429328</v>
      </c>
      <c r="AR413" s="24">
        <v>720860.13318402506</v>
      </c>
      <c r="AS413" s="24">
        <v>720076.304454069</v>
      </c>
      <c r="AT413" s="24">
        <v>719283.42297593551</v>
      </c>
      <c r="AU413" s="24">
        <v>718493.08803069685</v>
      </c>
      <c r="AV413" s="24">
        <v>717698.58205160056</v>
      </c>
      <c r="AW413" s="24">
        <v>716915.4224689512</v>
      </c>
      <c r="AX413" s="24">
        <v>716138.65493687103</v>
      </c>
      <c r="AY413" s="24">
        <v>715388.68793119467</v>
      </c>
      <c r="AZ413" s="24">
        <v>714659.02807307499</v>
      </c>
      <c r="BA413" s="24">
        <v>713948.71150868514</v>
      </c>
      <c r="BB413" s="24">
        <v>713214.04211533279</v>
      </c>
      <c r="BC413" s="24">
        <v>712450.56868277909</v>
      </c>
      <c r="BD413" s="24">
        <v>711662.91631755326</v>
      </c>
      <c r="BE413" s="24"/>
      <c r="BF413" s="24"/>
    </row>
    <row r="414" spans="1:58">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row>
    <row r="415" spans="1:58">
      <c r="A415" s="6" t="s">
        <v>316</v>
      </c>
      <c r="B415" s="6" t="s">
        <v>100</v>
      </c>
      <c r="C415" s="52">
        <f>C411/C$413</f>
        <v>0.49838181438629914</v>
      </c>
      <c r="D415" s="52">
        <v>0.499169797642532</v>
      </c>
      <c r="E415" s="52">
        <v>0.49838181438629914</v>
      </c>
      <c r="F415" s="52">
        <v>0.4971022597987208</v>
      </c>
      <c r="G415" s="52">
        <v>0.49635735126134628</v>
      </c>
      <c r="H415" s="52">
        <v>0.49563019987133217</v>
      </c>
      <c r="I415" s="52">
        <v>0.49627077149401061</v>
      </c>
      <c r="J415" s="52">
        <v>0.49690218866474056</v>
      </c>
      <c r="K415" s="52">
        <v>0.49698074735362729</v>
      </c>
      <c r="L415" s="52">
        <v>0.49680278322093058</v>
      </c>
      <c r="M415" s="52">
        <v>0.49641272791546404</v>
      </c>
      <c r="N415" s="52">
        <v>0.49589691227329352</v>
      </c>
      <c r="O415" s="52">
        <v>0.49533010599025268</v>
      </c>
      <c r="P415" s="52">
        <v>0.4947004913485194</v>
      </c>
      <c r="Q415" s="52">
        <v>0.49407105829421333</v>
      </c>
      <c r="R415" s="52">
        <v>0.49344701745938568</v>
      </c>
      <c r="S415" s="52">
        <v>0.49281400936019232</v>
      </c>
      <c r="T415" s="52">
        <v>0.49221533377650734</v>
      </c>
      <c r="U415" s="52">
        <v>0.49163503163956285</v>
      </c>
      <c r="V415" s="52">
        <v>0.49108722621976175</v>
      </c>
      <c r="W415" s="52">
        <v>0.49054273671317378</v>
      </c>
      <c r="X415" s="52">
        <v>0.4899715646553553</v>
      </c>
      <c r="Y415" s="52">
        <v>0.48941775088563894</v>
      </c>
      <c r="Z415" s="52">
        <v>0.48889617215388448</v>
      </c>
      <c r="AA415" s="52">
        <v>0.48841876432781195</v>
      </c>
      <c r="AB415" s="52">
        <v>0.48796370040711956</v>
      </c>
      <c r="AC415" s="52">
        <v>0.48750502351717828</v>
      </c>
      <c r="AD415" s="52">
        <v>0.48707060319902268</v>
      </c>
      <c r="AE415" s="52">
        <v>0.48660618688366652</v>
      </c>
      <c r="AF415" s="52">
        <v>0.48618533564878152</v>
      </c>
      <c r="AG415" s="52">
        <v>0.48572762668824204</v>
      </c>
      <c r="AH415" s="52">
        <v>0.48524604473298166</v>
      </c>
      <c r="AI415" s="52">
        <v>0.48473867205652937</v>
      </c>
      <c r="AJ415" s="52">
        <v>0.48420635259783462</v>
      </c>
      <c r="AK415" s="52">
        <v>0.48364312017456501</v>
      </c>
      <c r="AL415" s="52">
        <v>0.48306479203951858</v>
      </c>
      <c r="AM415" s="52">
        <v>0.48246494330533518</v>
      </c>
      <c r="AN415" s="52">
        <v>0.48185592339593863</v>
      </c>
      <c r="AO415" s="52">
        <v>0.48124355361902366</v>
      </c>
      <c r="AP415" s="52">
        <v>0.48062776966257659</v>
      </c>
      <c r="AQ415" s="52">
        <v>0.48002664328350481</v>
      </c>
      <c r="AR415" s="52">
        <v>0.47943131550519208</v>
      </c>
      <c r="AS415" s="52">
        <v>0.47885996964600513</v>
      </c>
      <c r="AT415" s="52">
        <v>0.47831004588957976</v>
      </c>
      <c r="AU415" s="52">
        <v>0.4777856915913547</v>
      </c>
      <c r="AV415" s="52">
        <v>0.47729222837626673</v>
      </c>
      <c r="AW415" s="52">
        <v>0.4768411256361656</v>
      </c>
      <c r="AX415" s="52">
        <v>0.47642522862897696</v>
      </c>
      <c r="AY415" s="52">
        <v>0.47604781290493148</v>
      </c>
      <c r="AZ415" s="52">
        <v>0.47571618203393384</v>
      </c>
      <c r="BA415" s="52">
        <v>0.47542161009469891</v>
      </c>
      <c r="BB415" s="52">
        <v>0.47516341831095837</v>
      </c>
      <c r="BC415" s="52">
        <v>0.4749427641098245</v>
      </c>
      <c r="BD415" s="52">
        <v>0.47474967021012809</v>
      </c>
      <c r="BE415" s="52"/>
      <c r="BF415" s="52"/>
    </row>
    <row r="416" spans="1:58">
      <c r="B416" s="6" t="s">
        <v>101</v>
      </c>
      <c r="C416" s="52">
        <f>C412/C$413</f>
        <v>0.50161818561370086</v>
      </c>
      <c r="D416" s="52">
        <v>0.500830202357468</v>
      </c>
      <c r="E416" s="52">
        <v>0.50161818561370086</v>
      </c>
      <c r="F416" s="52">
        <v>0.5028977402012792</v>
      </c>
      <c r="G416" s="52">
        <v>0.50364264873865372</v>
      </c>
      <c r="H416" s="52">
        <v>0.50436980012866783</v>
      </c>
      <c r="I416" s="52">
        <v>0.50372922850598945</v>
      </c>
      <c r="J416" s="52">
        <v>0.50309781133525944</v>
      </c>
      <c r="K416" s="52">
        <v>0.50301925264637259</v>
      </c>
      <c r="L416" s="52">
        <v>0.50319721677906948</v>
      </c>
      <c r="M416" s="52">
        <v>0.50358727208453591</v>
      </c>
      <c r="N416" s="52">
        <v>0.50410308772670642</v>
      </c>
      <c r="O416" s="52">
        <v>0.50466989400974727</v>
      </c>
      <c r="P416" s="52">
        <v>0.50529950865148054</v>
      </c>
      <c r="Q416" s="52">
        <v>0.50592894170578662</v>
      </c>
      <c r="R416" s="52">
        <v>0.50655298254061421</v>
      </c>
      <c r="S416" s="52">
        <v>0.50718599063980774</v>
      </c>
      <c r="T416" s="52">
        <v>0.50778466622349272</v>
      </c>
      <c r="U416" s="52">
        <v>0.50836496836043721</v>
      </c>
      <c r="V416" s="52">
        <v>0.50891277378023825</v>
      </c>
      <c r="W416" s="52">
        <v>0.50945726328682617</v>
      </c>
      <c r="X416" s="52">
        <v>0.51002843534464459</v>
      </c>
      <c r="Y416" s="52">
        <v>0.51058224911436112</v>
      </c>
      <c r="Z416" s="52">
        <v>0.51110382784611563</v>
      </c>
      <c r="AA416" s="52">
        <v>0.51158123567218794</v>
      </c>
      <c r="AB416" s="52">
        <v>0.51203629959288033</v>
      </c>
      <c r="AC416" s="52">
        <v>0.51249497648282183</v>
      </c>
      <c r="AD416" s="52">
        <v>0.51292939680097738</v>
      </c>
      <c r="AE416" s="52">
        <v>0.51339381311633336</v>
      </c>
      <c r="AF416" s="52">
        <v>0.51381466435121848</v>
      </c>
      <c r="AG416" s="52">
        <v>0.51427237331175801</v>
      </c>
      <c r="AH416" s="52">
        <v>0.51475395526701828</v>
      </c>
      <c r="AI416" s="52">
        <v>0.51526132794347068</v>
      </c>
      <c r="AJ416" s="52">
        <v>0.51579364740216538</v>
      </c>
      <c r="AK416" s="52">
        <v>0.51635687982543499</v>
      </c>
      <c r="AL416" s="52">
        <v>0.51693520796048154</v>
      </c>
      <c r="AM416" s="52">
        <v>0.51753505669466482</v>
      </c>
      <c r="AN416" s="52">
        <v>0.51814407660406137</v>
      </c>
      <c r="AO416" s="52">
        <v>0.51875644638097629</v>
      </c>
      <c r="AP416" s="52">
        <v>0.51937223033742341</v>
      </c>
      <c r="AQ416" s="52">
        <v>0.51997335671649514</v>
      </c>
      <c r="AR416" s="52">
        <v>0.52056868449480787</v>
      </c>
      <c r="AS416" s="52">
        <v>0.52114003035399492</v>
      </c>
      <c r="AT416" s="52">
        <v>0.5216899541104203</v>
      </c>
      <c r="AU416" s="52">
        <v>0.52221430840864524</v>
      </c>
      <c r="AV416" s="52">
        <v>0.52270777162373339</v>
      </c>
      <c r="AW416" s="52">
        <v>0.52315887436383446</v>
      </c>
      <c r="AX416" s="52">
        <v>0.52357477137102315</v>
      </c>
      <c r="AY416" s="52">
        <v>0.52395218709506841</v>
      </c>
      <c r="AZ416" s="52">
        <v>0.52428381796606616</v>
      </c>
      <c r="BA416" s="52">
        <v>0.52457838990530103</v>
      </c>
      <c r="BB416" s="52">
        <v>0.52483658168904168</v>
      </c>
      <c r="BC416" s="52">
        <v>0.5250572358901755</v>
      </c>
      <c r="BD416" s="52">
        <v>0.52525032978987196</v>
      </c>
      <c r="BE416" s="52"/>
      <c r="BF416" s="52"/>
    </row>
    <row r="417" spans="1:58">
      <c r="B417" s="6" t="s">
        <v>99</v>
      </c>
      <c r="C417" s="52">
        <f>C413/C$413</f>
        <v>1</v>
      </c>
      <c r="D417" s="52">
        <v>1</v>
      </c>
      <c r="E417" s="52">
        <v>1</v>
      </c>
      <c r="F417" s="52">
        <v>1</v>
      </c>
      <c r="G417" s="52">
        <v>1</v>
      </c>
      <c r="H417" s="52">
        <v>1</v>
      </c>
      <c r="I417" s="52">
        <v>1</v>
      </c>
      <c r="J417" s="52">
        <v>1</v>
      </c>
      <c r="K417" s="52">
        <v>1</v>
      </c>
      <c r="L417" s="52">
        <v>1</v>
      </c>
      <c r="M417" s="52">
        <v>1</v>
      </c>
      <c r="N417" s="52">
        <v>1</v>
      </c>
      <c r="O417" s="52">
        <v>1</v>
      </c>
      <c r="P417" s="52">
        <v>1</v>
      </c>
      <c r="Q417" s="52">
        <v>1</v>
      </c>
      <c r="R417" s="52">
        <v>1</v>
      </c>
      <c r="S417" s="52">
        <v>1</v>
      </c>
      <c r="T417" s="52">
        <v>1</v>
      </c>
      <c r="U417" s="52">
        <v>1</v>
      </c>
      <c r="V417" s="52">
        <v>1</v>
      </c>
      <c r="W417" s="52">
        <v>1</v>
      </c>
      <c r="X417" s="52">
        <v>1</v>
      </c>
      <c r="Y417" s="52">
        <v>1</v>
      </c>
      <c r="Z417" s="52">
        <v>1</v>
      </c>
      <c r="AA417" s="52">
        <v>1</v>
      </c>
      <c r="AB417" s="52">
        <v>1</v>
      </c>
      <c r="AC417" s="52">
        <v>1</v>
      </c>
      <c r="AD417" s="52">
        <v>1</v>
      </c>
      <c r="AE417" s="52">
        <v>1</v>
      </c>
      <c r="AF417" s="52">
        <v>1</v>
      </c>
      <c r="AG417" s="52">
        <v>1</v>
      </c>
      <c r="AH417" s="52">
        <v>1</v>
      </c>
      <c r="AI417" s="52">
        <v>1</v>
      </c>
      <c r="AJ417" s="52">
        <v>1</v>
      </c>
      <c r="AK417" s="52">
        <v>1</v>
      </c>
      <c r="AL417" s="52">
        <v>1</v>
      </c>
      <c r="AM417" s="52">
        <v>1</v>
      </c>
      <c r="AN417" s="52">
        <v>1</v>
      </c>
      <c r="AO417" s="52">
        <v>1</v>
      </c>
      <c r="AP417" s="52">
        <v>1</v>
      </c>
      <c r="AQ417" s="52">
        <v>1</v>
      </c>
      <c r="AR417" s="52">
        <v>1</v>
      </c>
      <c r="AS417" s="52">
        <v>1</v>
      </c>
      <c r="AT417" s="52">
        <v>1</v>
      </c>
      <c r="AU417" s="52">
        <v>1</v>
      </c>
      <c r="AV417" s="52">
        <v>1</v>
      </c>
      <c r="AW417" s="52">
        <v>1</v>
      </c>
      <c r="AX417" s="52">
        <v>1</v>
      </c>
      <c r="AY417" s="52">
        <v>1</v>
      </c>
      <c r="AZ417" s="52">
        <v>1</v>
      </c>
      <c r="BA417" s="52">
        <v>1</v>
      </c>
      <c r="BB417" s="52">
        <v>1</v>
      </c>
      <c r="BC417" s="52">
        <v>1</v>
      </c>
      <c r="BD417" s="52">
        <v>1</v>
      </c>
      <c r="BE417" s="52"/>
      <c r="BF417" s="52"/>
    </row>
    <row r="418" spans="1:58">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row>
    <row r="419" spans="1:58">
      <c r="A419" s="6" t="s">
        <v>317</v>
      </c>
      <c r="B419" s="6" t="s">
        <v>103</v>
      </c>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row>
    <row r="420" spans="1:58">
      <c r="B420" s="6" t="s">
        <v>104</v>
      </c>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row>
    <row r="421" spans="1:58">
      <c r="B421" s="6" t="s">
        <v>99</v>
      </c>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row>
    <row r="422" spans="1:58">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row>
    <row r="423" spans="1:58">
      <c r="A423" s="6" t="s">
        <v>318</v>
      </c>
      <c r="B423" s="6" t="s">
        <v>106</v>
      </c>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row>
    <row r="424" spans="1:58">
      <c r="B424" s="6" t="s">
        <v>107</v>
      </c>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row>
    <row r="425" spans="1:58">
      <c r="B425" s="6" t="s">
        <v>99</v>
      </c>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row>
    <row r="426" spans="1:58">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row>
    <row r="427" spans="1:58">
      <c r="A427" s="6" t="s">
        <v>319</v>
      </c>
      <c r="B427" s="6" t="s">
        <v>109</v>
      </c>
      <c r="C427" s="24">
        <v>79514</v>
      </c>
      <c r="D427" s="24">
        <v>79776</v>
      </c>
      <c r="E427" s="24">
        <v>80089</v>
      </c>
      <c r="F427" s="24">
        <v>80325</v>
      </c>
      <c r="G427" s="24">
        <v>80020</v>
      </c>
      <c r="H427" s="24">
        <v>79689</v>
      </c>
      <c r="I427" s="24">
        <v>78224</v>
      </c>
      <c r="J427" s="24">
        <v>76728.911862563822</v>
      </c>
      <c r="K427" s="24">
        <v>75299.047172075298</v>
      </c>
      <c r="L427" s="24">
        <v>73938.739966046996</v>
      </c>
      <c r="M427" s="24">
        <v>72815.337561084016</v>
      </c>
      <c r="N427" s="24">
        <v>71791.068094858681</v>
      </c>
      <c r="O427" s="24">
        <v>70884.70924953444</v>
      </c>
      <c r="P427" s="24">
        <v>69914.985707021522</v>
      </c>
      <c r="Q427" s="24">
        <v>68980.180630835006</v>
      </c>
      <c r="R427" s="24">
        <v>67988.997068440236</v>
      </c>
      <c r="S427" s="24">
        <v>67232.820890293806</v>
      </c>
      <c r="T427" s="24">
        <v>66734.034327505899</v>
      </c>
      <c r="U427" s="24">
        <v>66247.137020734415</v>
      </c>
      <c r="V427" s="24">
        <v>66257.260911128193</v>
      </c>
      <c r="W427" s="24">
        <v>66356.92007858782</v>
      </c>
      <c r="X427" s="24">
        <v>66738.161599699</v>
      </c>
      <c r="Y427" s="24">
        <v>67239.976530641463</v>
      </c>
      <c r="Z427" s="24">
        <v>67830.451578977809</v>
      </c>
      <c r="AA427" s="24">
        <v>68469.336081463422</v>
      </c>
      <c r="AB427" s="24">
        <v>69134.260331944941</v>
      </c>
      <c r="AC427" s="24">
        <v>69794.575145607087</v>
      </c>
      <c r="AD427" s="24">
        <v>70422.088692599704</v>
      </c>
      <c r="AE427" s="24">
        <v>71006.509223716042</v>
      </c>
      <c r="AF427" s="24">
        <v>71536.519535565996</v>
      </c>
      <c r="AG427" s="24">
        <v>71999.024181614834</v>
      </c>
      <c r="AH427" s="24">
        <v>72378.042939236286</v>
      </c>
      <c r="AI427" s="24">
        <v>72658.785261881654</v>
      </c>
      <c r="AJ427" s="24">
        <v>72824.671542649012</v>
      </c>
      <c r="AK427" s="24">
        <v>72867.576626336595</v>
      </c>
      <c r="AL427" s="24">
        <v>72779.847846037184</v>
      </c>
      <c r="AM427" s="24">
        <v>72563.612408361718</v>
      </c>
      <c r="AN427" s="24">
        <v>72226.604047992529</v>
      </c>
      <c r="AO427" s="24">
        <v>71780.369696769776</v>
      </c>
      <c r="AP427" s="24">
        <v>71241.73257838226</v>
      </c>
      <c r="AQ427" s="24">
        <v>70631.562024701678</v>
      </c>
      <c r="AR427" s="24">
        <v>69965.886186290401</v>
      </c>
      <c r="AS427" s="24">
        <v>69266.595710577443</v>
      </c>
      <c r="AT427" s="24">
        <v>68557.30543072219</v>
      </c>
      <c r="AU427" s="24">
        <v>67858.697417961477</v>
      </c>
      <c r="AV427" s="24">
        <v>67192.946325544079</v>
      </c>
      <c r="AW427" s="24">
        <v>66584.807545235948</v>
      </c>
      <c r="AX427" s="24">
        <v>66049.700595945586</v>
      </c>
      <c r="AY427" s="24">
        <v>65608.14179800624</v>
      </c>
      <c r="AZ427" s="24">
        <v>65270.869011580609</v>
      </c>
      <c r="BA427" s="24">
        <v>65046.833488735669</v>
      </c>
      <c r="BB427" s="24">
        <v>64935.519472444808</v>
      </c>
      <c r="BC427" s="24">
        <v>64933.153679822535</v>
      </c>
      <c r="BD427" s="24">
        <v>65029.223223306406</v>
      </c>
      <c r="BE427" s="24"/>
      <c r="BF427" s="24"/>
    </row>
    <row r="428" spans="1:58">
      <c r="B428" s="6" t="s">
        <v>110</v>
      </c>
      <c r="C428" s="24">
        <v>471497</v>
      </c>
      <c r="D428" s="24">
        <v>474392</v>
      </c>
      <c r="E428" s="24">
        <v>478574</v>
      </c>
      <c r="F428" s="24">
        <v>483584</v>
      </c>
      <c r="G428" s="24">
        <v>488363</v>
      </c>
      <c r="H428" s="24">
        <v>487654</v>
      </c>
      <c r="I428" s="24">
        <v>484819</v>
      </c>
      <c r="J428" s="24">
        <v>481567.36246223934</v>
      </c>
      <c r="K428" s="24">
        <v>479358.12291197944</v>
      </c>
      <c r="L428" s="24">
        <v>479136.95168018865</v>
      </c>
      <c r="M428" s="24">
        <v>479547.35145921324</v>
      </c>
      <c r="N428" s="24">
        <v>480850.57804917987</v>
      </c>
      <c r="O428" s="24">
        <v>481749.98943913716</v>
      </c>
      <c r="P428" s="24">
        <v>482427.22263880598</v>
      </c>
      <c r="Q428" s="24">
        <v>482463.42017877306</v>
      </c>
      <c r="R428" s="24">
        <v>481925.88057149737</v>
      </c>
      <c r="S428" s="24">
        <v>483439.22384751425</v>
      </c>
      <c r="T428" s="24">
        <v>481978.54369637935</v>
      </c>
      <c r="U428" s="24">
        <v>480530.37923496705</v>
      </c>
      <c r="V428" s="24">
        <v>478394.37750208948</v>
      </c>
      <c r="W428" s="24">
        <v>476269.96956718201</v>
      </c>
      <c r="X428" s="24">
        <v>473603.23310964764</v>
      </c>
      <c r="Y428" s="24">
        <v>470720.71792684437</v>
      </c>
      <c r="Z428" s="24">
        <v>467732.76045371388</v>
      </c>
      <c r="AA428" s="24">
        <v>464987.91198037169</v>
      </c>
      <c r="AB428" s="24">
        <v>462804.31052115001</v>
      </c>
      <c r="AC428" s="24">
        <v>460780.78291703947</v>
      </c>
      <c r="AD428" s="24">
        <v>458882.41112800688</v>
      </c>
      <c r="AE428" s="24">
        <v>456902.88050032279</v>
      </c>
      <c r="AF428" s="24">
        <v>455117.34451834304</v>
      </c>
      <c r="AG428" s="24">
        <v>453592.12097217335</v>
      </c>
      <c r="AH428" s="24">
        <v>451946.35186977056</v>
      </c>
      <c r="AI428" s="24">
        <v>450389.04887039948</v>
      </c>
      <c r="AJ428" s="24">
        <v>449088.55316798296</v>
      </c>
      <c r="AK428" s="24">
        <v>447817.79963366792</v>
      </c>
      <c r="AL428" s="24">
        <v>446875.6832472657</v>
      </c>
      <c r="AM428" s="24">
        <v>446478.50888126972</v>
      </c>
      <c r="AN428" s="24">
        <v>446451.63346972247</v>
      </c>
      <c r="AO428" s="24">
        <v>446558.13542718487</v>
      </c>
      <c r="AP428" s="24">
        <v>447184.5903631915</v>
      </c>
      <c r="AQ428" s="24">
        <v>448002.63718437107</v>
      </c>
      <c r="AR428" s="24">
        <v>448534.47287195589</v>
      </c>
      <c r="AS428" s="24">
        <v>449098.87904976564</v>
      </c>
      <c r="AT428" s="24">
        <v>449464.03867163463</v>
      </c>
      <c r="AU428" s="24">
        <v>449364.68063528911</v>
      </c>
      <c r="AV428" s="24">
        <v>449418.94294234185</v>
      </c>
      <c r="AW428" s="24">
        <v>448859.55148310354</v>
      </c>
      <c r="AX428" s="24">
        <v>448374.42228542658</v>
      </c>
      <c r="AY428" s="24">
        <v>448213.88666452444</v>
      </c>
      <c r="AZ428" s="24">
        <v>448370.99053052434</v>
      </c>
      <c r="BA428" s="24">
        <v>448120.40708289191</v>
      </c>
      <c r="BB428" s="24">
        <v>448085.21106076951</v>
      </c>
      <c r="BC428" s="24">
        <v>447868.97655072832</v>
      </c>
      <c r="BD428" s="24">
        <v>447413.46577386663</v>
      </c>
      <c r="BE428" s="24"/>
      <c r="BF428" s="24"/>
    </row>
    <row r="429" spans="1:58">
      <c r="B429" s="6" t="s">
        <v>111</v>
      </c>
      <c r="C429" s="24">
        <v>161046</v>
      </c>
      <c r="D429" s="24">
        <v>163127</v>
      </c>
      <c r="E429" s="24">
        <v>164678</v>
      </c>
      <c r="F429" s="24">
        <v>165625</v>
      </c>
      <c r="G429" s="24">
        <v>166110</v>
      </c>
      <c r="H429" s="24">
        <v>166329</v>
      </c>
      <c r="I429" s="24">
        <v>165660</v>
      </c>
      <c r="J429" s="24">
        <v>165141.52258630007</v>
      </c>
      <c r="K429" s="24">
        <v>165049.35212581785</v>
      </c>
      <c r="L429" s="24">
        <v>165106.40732330241</v>
      </c>
      <c r="M429" s="24">
        <v>165635.43598400062</v>
      </c>
      <c r="N429" s="24">
        <v>166011.41040726786</v>
      </c>
      <c r="O429" s="24">
        <v>166708.30035385155</v>
      </c>
      <c r="P429" s="24">
        <v>167670.08083414289</v>
      </c>
      <c r="Q429" s="24">
        <v>169310.99392464879</v>
      </c>
      <c r="R429" s="24">
        <v>171578.1005508017</v>
      </c>
      <c r="S429" s="24">
        <v>171602.33510692214</v>
      </c>
      <c r="T429" s="24">
        <v>174361.45639547805</v>
      </c>
      <c r="U429" s="24">
        <v>177042.8620915871</v>
      </c>
      <c r="V429" s="24">
        <v>179922.03117103328</v>
      </c>
      <c r="W429" s="24">
        <v>182673.70354543533</v>
      </c>
      <c r="X429" s="24">
        <v>185737.02017647645</v>
      </c>
      <c r="Y429" s="24">
        <v>188879.26985004576</v>
      </c>
      <c r="Z429" s="24">
        <v>191986.33005745942</v>
      </c>
      <c r="AA429" s="24">
        <v>194653.13266736988</v>
      </c>
      <c r="AB429" s="24">
        <v>196551.2598773978</v>
      </c>
      <c r="AC429" s="24">
        <v>198181.22940810365</v>
      </c>
      <c r="AD429" s="24">
        <v>199443.42078188923</v>
      </c>
      <c r="AE429" s="24">
        <v>200703.3538686058</v>
      </c>
      <c r="AF429" s="24">
        <v>201632.73612237949</v>
      </c>
      <c r="AG429" s="24">
        <v>202260.4037010941</v>
      </c>
      <c r="AH429" s="24">
        <v>203014.83786384683</v>
      </c>
      <c r="AI429" s="24">
        <v>203739.16555223736</v>
      </c>
      <c r="AJ429" s="24">
        <v>204281.53415241893</v>
      </c>
      <c r="AK429" s="24">
        <v>204902.03701408676</v>
      </c>
      <c r="AL429" s="24">
        <v>205326.15775545864</v>
      </c>
      <c r="AM429" s="24">
        <v>205319.33059960586</v>
      </c>
      <c r="AN429" s="24">
        <v>205037.7379285114</v>
      </c>
      <c r="AO429" s="24">
        <v>204708.00069943495</v>
      </c>
      <c r="AP429" s="24">
        <v>203922.74797061476</v>
      </c>
      <c r="AQ429" s="24">
        <v>202979.89691522051</v>
      </c>
      <c r="AR429" s="24">
        <v>202359.77412577905</v>
      </c>
      <c r="AS429" s="24">
        <v>201710.82969372577</v>
      </c>
      <c r="AT429" s="24">
        <v>201262.07887357881</v>
      </c>
      <c r="AU429" s="24">
        <v>201269.70997744618</v>
      </c>
      <c r="AV429" s="24">
        <v>201086.69278371483</v>
      </c>
      <c r="AW429" s="24">
        <v>201471.06344061153</v>
      </c>
      <c r="AX429" s="24">
        <v>201714.53205549886</v>
      </c>
      <c r="AY429" s="24">
        <v>201566.65946866386</v>
      </c>
      <c r="AZ429" s="24">
        <v>201017.1685309702</v>
      </c>
      <c r="BA429" s="24">
        <v>200781.47093705757</v>
      </c>
      <c r="BB429" s="24">
        <v>200193.3115821188</v>
      </c>
      <c r="BC429" s="24">
        <v>199648.43845222821</v>
      </c>
      <c r="BD429" s="24">
        <v>199220.22732038022</v>
      </c>
      <c r="BE429" s="24"/>
      <c r="BF429" s="24"/>
    </row>
    <row r="430" spans="1:58">
      <c r="B430" s="6" t="s">
        <v>99</v>
      </c>
      <c r="C430" s="24">
        <v>712057</v>
      </c>
      <c r="D430" s="24">
        <v>717295</v>
      </c>
      <c r="E430" s="24">
        <v>723341</v>
      </c>
      <c r="F430" s="24">
        <v>729534</v>
      </c>
      <c r="G430" s="24">
        <v>734493</v>
      </c>
      <c r="H430" s="24">
        <v>733672</v>
      </c>
      <c r="I430" s="24">
        <v>728703</v>
      </c>
      <c r="J430" s="24">
        <v>723437.79691110319</v>
      </c>
      <c r="K430" s="24">
        <v>719706.52220987249</v>
      </c>
      <c r="L430" s="24">
        <v>718182.098969538</v>
      </c>
      <c r="M430" s="24">
        <v>717998.12500429782</v>
      </c>
      <c r="N430" s="24">
        <v>718653.05655130639</v>
      </c>
      <c r="O430" s="24">
        <v>719342.99904252309</v>
      </c>
      <c r="P430" s="24">
        <v>720012.28917997039</v>
      </c>
      <c r="Q430" s="24">
        <v>720754.59473425685</v>
      </c>
      <c r="R430" s="24">
        <v>721492.97819073929</v>
      </c>
      <c r="S430" s="24">
        <v>722274.37984473025</v>
      </c>
      <c r="T430" s="24">
        <v>723074.03441936336</v>
      </c>
      <c r="U430" s="24">
        <v>723820.37834728858</v>
      </c>
      <c r="V430" s="24">
        <v>724573.66958425089</v>
      </c>
      <c r="W430" s="24">
        <v>725300.59319120517</v>
      </c>
      <c r="X430" s="24">
        <v>726078.41488582303</v>
      </c>
      <c r="Y430" s="24">
        <v>726839.9643075316</v>
      </c>
      <c r="Z430" s="24">
        <v>727549.54209015111</v>
      </c>
      <c r="AA430" s="24">
        <v>728110.38072920498</v>
      </c>
      <c r="AB430" s="24">
        <v>728489.83073049271</v>
      </c>
      <c r="AC430" s="24">
        <v>728756.58747075021</v>
      </c>
      <c r="AD430" s="24">
        <v>728747.92060249578</v>
      </c>
      <c r="AE430" s="24">
        <v>728612.74359264458</v>
      </c>
      <c r="AF430" s="24">
        <v>728286.60017628851</v>
      </c>
      <c r="AG430" s="24">
        <v>727851.54885488225</v>
      </c>
      <c r="AH430" s="24">
        <v>727339.23267285363</v>
      </c>
      <c r="AI430" s="24">
        <v>726786.99968451844</v>
      </c>
      <c r="AJ430" s="24">
        <v>726194.75886305096</v>
      </c>
      <c r="AK430" s="24">
        <v>725587.41327409132</v>
      </c>
      <c r="AL430" s="24">
        <v>724981.68884876149</v>
      </c>
      <c r="AM430" s="24">
        <v>724361.45188923739</v>
      </c>
      <c r="AN430" s="24">
        <v>723715.97544622631</v>
      </c>
      <c r="AO430" s="24">
        <v>723046.50582338963</v>
      </c>
      <c r="AP430" s="24">
        <v>722349.0709121885</v>
      </c>
      <c r="AQ430" s="24">
        <v>721614.09612429328</v>
      </c>
      <c r="AR430" s="24">
        <v>720860.1331840253</v>
      </c>
      <c r="AS430" s="24">
        <v>720076.30445406889</v>
      </c>
      <c r="AT430" s="24">
        <v>719283.42297593562</v>
      </c>
      <c r="AU430" s="24">
        <v>718493.08803069685</v>
      </c>
      <c r="AV430" s="24">
        <v>717698.5820516008</v>
      </c>
      <c r="AW430" s="24">
        <v>716915.42246895097</v>
      </c>
      <c r="AX430" s="24">
        <v>716138.65493687103</v>
      </c>
      <c r="AY430" s="24">
        <v>715388.68793119455</v>
      </c>
      <c r="AZ430" s="24">
        <v>714659.02807307511</v>
      </c>
      <c r="BA430" s="24">
        <v>713948.71150868514</v>
      </c>
      <c r="BB430" s="24">
        <v>713214.04211533302</v>
      </c>
      <c r="BC430" s="24">
        <v>712450.56868277909</v>
      </c>
      <c r="BD430" s="24">
        <v>711662.91631755326</v>
      </c>
      <c r="BE430" s="24"/>
      <c r="BF430" s="24"/>
    </row>
    <row r="431" spans="1:58">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row>
    <row r="432" spans="1:58">
      <c r="A432" s="6" t="s">
        <v>320</v>
      </c>
      <c r="B432" s="6" t="s">
        <v>113</v>
      </c>
      <c r="C432" s="52">
        <v>0.11166802657652407</v>
      </c>
      <c r="D432" s="52">
        <v>0.11121783924326811</v>
      </c>
      <c r="E432" s="52">
        <v>0.11072094627568464</v>
      </c>
      <c r="F432" s="52">
        <v>0.11010453248237917</v>
      </c>
      <c r="G432" s="52">
        <v>0.10894589873559041</v>
      </c>
      <c r="H432" s="52">
        <v>0.10861665703475122</v>
      </c>
      <c r="I432" s="52">
        <v>0.10734688892456871</v>
      </c>
      <c r="J432" s="52">
        <v>0.10606151930432293</v>
      </c>
      <c r="K432" s="52">
        <v>0.10462465581229992</v>
      </c>
      <c r="L432" s="52">
        <v>0.10295263565067379</v>
      </c>
      <c r="M432" s="52">
        <v>0.10141438400086095</v>
      </c>
      <c r="N432" s="52">
        <v>9.989669902660929E-2</v>
      </c>
      <c r="O432" s="52">
        <v>9.8540903774534658E-2</v>
      </c>
      <c r="P432" s="52">
        <v>9.7102489440351686E-2</v>
      </c>
      <c r="Q432" s="52">
        <v>9.5705502448122565E-2</v>
      </c>
      <c r="R432" s="52">
        <v>9.4233761275035105E-2</v>
      </c>
      <c r="S432" s="52">
        <v>9.3084875729285962E-2</v>
      </c>
      <c r="T432" s="52">
        <v>9.2292118304447321E-2</v>
      </c>
      <c r="U432" s="52">
        <v>9.1524277296527123E-2</v>
      </c>
      <c r="V432" s="52">
        <v>9.1443097772439863E-2</v>
      </c>
      <c r="W432" s="52">
        <v>9.148885400276334E-2</v>
      </c>
      <c r="X432" s="52">
        <v>9.191591463326132E-2</v>
      </c>
      <c r="Y432" s="52">
        <v>9.2510015729118211E-2</v>
      </c>
      <c r="Z432" s="52">
        <v>9.3231385156411647E-2</v>
      </c>
      <c r="AA432" s="52">
        <v>9.4037027755175182E-2</v>
      </c>
      <c r="AB432" s="52">
        <v>9.4900789847156275E-2</v>
      </c>
      <c r="AC432" s="52">
        <v>9.5772136191370483E-2</v>
      </c>
      <c r="AD432" s="52">
        <v>9.6634359703390862E-2</v>
      </c>
      <c r="AE432" s="52">
        <v>9.7454388285328444E-2</v>
      </c>
      <c r="AF432" s="52">
        <v>9.82257802330153E-2</v>
      </c>
      <c r="AG432" s="52">
        <v>9.8919929888024283E-2</v>
      </c>
      <c r="AH432" s="52">
        <v>9.9510709292084693E-2</v>
      </c>
      <c r="AI432" s="52">
        <v>9.9972598977996527E-2</v>
      </c>
      <c r="AJ432" s="52">
        <v>0.10028256284397477</v>
      </c>
      <c r="AK432" s="52">
        <v>0.10042563486256452</v>
      </c>
      <c r="AL432" s="52">
        <v>0.10038853251812239</v>
      </c>
      <c r="AM432" s="52">
        <v>0.10017597184265607</v>
      </c>
      <c r="AN432" s="52">
        <v>9.9799654143960678E-2</v>
      </c>
      <c r="AO432" s="52">
        <v>9.927490018782105E-2</v>
      </c>
      <c r="AP432" s="52">
        <v>9.862507677682425E-2</v>
      </c>
      <c r="AQ432" s="52">
        <v>9.7879964379930642E-2</v>
      </c>
      <c r="AR432" s="52">
        <v>9.7058892516711154E-2</v>
      </c>
      <c r="AS432" s="52">
        <v>9.619341072900936E-2</v>
      </c>
      <c r="AT432" s="52">
        <v>9.5313339972546318E-2</v>
      </c>
      <c r="AU432" s="52">
        <v>9.444585974230317E-2</v>
      </c>
      <c r="AV432" s="52">
        <v>9.362279375482041E-2</v>
      </c>
      <c r="AW432" s="52">
        <v>9.2876796144136076E-2</v>
      </c>
      <c r="AX432" s="52">
        <v>9.2230324589541945E-2</v>
      </c>
      <c r="AY432" s="52">
        <v>9.1709783653045926E-2</v>
      </c>
      <c r="AZ432" s="52">
        <v>9.1331483193558077E-2</v>
      </c>
      <c r="BA432" s="52">
        <v>9.1108552253398631E-2</v>
      </c>
      <c r="BB432" s="52">
        <v>9.1046327803434024E-2</v>
      </c>
      <c r="BC432" s="52">
        <v>9.1140573864478491E-2</v>
      </c>
      <c r="BD432" s="52">
        <v>9.1376439227429856E-2</v>
      </c>
      <c r="BE432" s="52"/>
      <c r="BF432" s="52"/>
    </row>
    <row r="433" spans="1:58">
      <c r="B433" s="6" t="s">
        <v>114</v>
      </c>
      <c r="C433" s="52">
        <v>0.66216187749014477</v>
      </c>
      <c r="D433" s="52">
        <v>0.66136247987229801</v>
      </c>
      <c r="E433" s="52">
        <v>0.66161602895453187</v>
      </c>
      <c r="F433" s="52">
        <v>0.66286698083982376</v>
      </c>
      <c r="G433" s="52">
        <v>0.66489809977766978</v>
      </c>
      <c r="H433" s="52">
        <v>0.66467576791808869</v>
      </c>
      <c r="I433" s="52">
        <v>0.66531769458887913</v>
      </c>
      <c r="J433" s="52">
        <v>0.6656651954299464</v>
      </c>
      <c r="K433" s="52">
        <v>0.6660466566845904</v>
      </c>
      <c r="L433" s="52">
        <v>0.66715245669261869</v>
      </c>
      <c r="M433" s="52">
        <v>0.66789499130842822</v>
      </c>
      <c r="N433" s="52">
        <v>0.66909974662419147</v>
      </c>
      <c r="O433" s="52">
        <v>0.66970831728447677</v>
      </c>
      <c r="P433" s="52">
        <v>0.67002637300572665</v>
      </c>
      <c r="Q433" s="52">
        <v>0.66938653420122551</v>
      </c>
      <c r="R433" s="52">
        <v>0.66795643913265057</v>
      </c>
      <c r="S433" s="52">
        <v>0.66932904909549862</v>
      </c>
      <c r="T433" s="52">
        <v>0.66656873397952066</v>
      </c>
      <c r="U433" s="52">
        <v>0.66388069970089858</v>
      </c>
      <c r="V433" s="52">
        <v>0.66024256412268578</v>
      </c>
      <c r="W433" s="52">
        <v>0.65665184068259375</v>
      </c>
      <c r="X433" s="52">
        <v>0.65227559916393119</v>
      </c>
      <c r="Y433" s="52">
        <v>0.64762635661524903</v>
      </c>
      <c r="Z433" s="52">
        <v>0.64288784941020116</v>
      </c>
      <c r="AA433" s="52">
        <v>0.63862283011908816</v>
      </c>
      <c r="AB433" s="52">
        <v>0.63529275358184933</v>
      </c>
      <c r="AC433" s="52">
        <v>0.63228352352359851</v>
      </c>
      <c r="AD433" s="52">
        <v>0.62968606586022735</v>
      </c>
      <c r="AE433" s="52">
        <v>0.62708604058642392</v>
      </c>
      <c r="AF433" s="52">
        <v>0.62491516994570229</v>
      </c>
      <c r="AG433" s="52">
        <v>0.62319317955124631</v>
      </c>
      <c r="AH433" s="52">
        <v>0.62136941274148116</v>
      </c>
      <c r="AI433" s="52">
        <v>0.6196988238175738</v>
      </c>
      <c r="AJ433" s="52">
        <v>0.61841337697216026</v>
      </c>
      <c r="AK433" s="52">
        <v>0.61717966910832334</v>
      </c>
      <c r="AL433" s="52">
        <v>0.61639582091636591</v>
      </c>
      <c r="AM433" s="52">
        <v>0.6163753022980315</v>
      </c>
      <c r="AN433" s="52">
        <v>0.61688790715784714</v>
      </c>
      <c r="AO433" s="52">
        <v>0.61760638054485051</v>
      </c>
      <c r="AP433" s="52">
        <v>0.61906993221225171</v>
      </c>
      <c r="AQ433" s="52">
        <v>0.62083409898800757</v>
      </c>
      <c r="AR433" s="52">
        <v>0.62222122187668749</v>
      </c>
      <c r="AS433" s="52">
        <v>0.62368234626225239</v>
      </c>
      <c r="AT433" s="52">
        <v>0.62487751603121811</v>
      </c>
      <c r="AU433" s="52">
        <v>0.62542658812062291</v>
      </c>
      <c r="AV433" s="52">
        <v>0.62619455323102435</v>
      </c>
      <c r="AW433" s="52">
        <v>0.6260983337996795</v>
      </c>
      <c r="AX433" s="52">
        <v>0.62610001456345299</v>
      </c>
      <c r="AY433" s="52">
        <v>0.62653197377316272</v>
      </c>
      <c r="AZ433" s="52">
        <v>0.62739148729354277</v>
      </c>
      <c r="BA433" s="52">
        <v>0.62766470456392243</v>
      </c>
      <c r="BB433" s="52">
        <v>0.62826190260049619</v>
      </c>
      <c r="BC433" s="52">
        <v>0.62863165002278698</v>
      </c>
      <c r="BD433" s="52">
        <v>0.6286873399122358</v>
      </c>
      <c r="BE433" s="52"/>
      <c r="BF433" s="52"/>
    </row>
    <row r="434" spans="1:58">
      <c r="B434" s="6" t="s">
        <v>115</v>
      </c>
      <c r="C434" s="52">
        <v>0.22617009593333118</v>
      </c>
      <c r="D434" s="52">
        <v>0.22741968088443387</v>
      </c>
      <c r="E434" s="52">
        <v>0.22766302476978353</v>
      </c>
      <c r="F434" s="52">
        <v>0.22702848667779707</v>
      </c>
      <c r="G434" s="52">
        <v>0.22615600148673984</v>
      </c>
      <c r="H434" s="52">
        <v>0.22670757504716005</v>
      </c>
      <c r="I434" s="52">
        <v>0.22733541648655214</v>
      </c>
      <c r="J434" s="52">
        <v>0.22827328526573079</v>
      </c>
      <c r="K434" s="52">
        <v>0.22932868750310986</v>
      </c>
      <c r="L434" s="52">
        <v>0.22989490765670764</v>
      </c>
      <c r="M434" s="52">
        <v>0.23069062469071094</v>
      </c>
      <c r="N434" s="52">
        <v>0.23100355434919922</v>
      </c>
      <c r="O434" s="52">
        <v>0.23175077894098861</v>
      </c>
      <c r="P434" s="52">
        <v>0.23287113755392164</v>
      </c>
      <c r="Q434" s="52">
        <v>0.23490796335065192</v>
      </c>
      <c r="R434" s="52">
        <v>0.2378097995923143</v>
      </c>
      <c r="S434" s="52">
        <v>0.23758607517521538</v>
      </c>
      <c r="T434" s="52">
        <v>0.24113914771603198</v>
      </c>
      <c r="U434" s="52">
        <v>0.24459502300257432</v>
      </c>
      <c r="V434" s="52">
        <v>0.24831433810487447</v>
      </c>
      <c r="W434" s="52">
        <v>0.2518593053146429</v>
      </c>
      <c r="X434" s="52">
        <v>0.25580848620280755</v>
      </c>
      <c r="Y434" s="52">
        <v>0.2598636276556327</v>
      </c>
      <c r="Z434" s="52">
        <v>0.26388076543338718</v>
      </c>
      <c r="AA434" s="52">
        <v>0.26734014212573665</v>
      </c>
      <c r="AB434" s="52">
        <v>0.26980645657099445</v>
      </c>
      <c r="AC434" s="52">
        <v>0.27194434028503101</v>
      </c>
      <c r="AD434" s="52">
        <v>0.27367957443638186</v>
      </c>
      <c r="AE434" s="52">
        <v>0.2754595711282477</v>
      </c>
      <c r="AF434" s="52">
        <v>0.27685904982128245</v>
      </c>
      <c r="AG434" s="52">
        <v>0.27788689056072946</v>
      </c>
      <c r="AH434" s="52">
        <v>0.27911987796643423</v>
      </c>
      <c r="AI434" s="52">
        <v>0.28032857720442972</v>
      </c>
      <c r="AJ434" s="52">
        <v>0.28130406018386489</v>
      </c>
      <c r="AK434" s="52">
        <v>0.2823946960291121</v>
      </c>
      <c r="AL434" s="52">
        <v>0.28321564656551174</v>
      </c>
      <c r="AM434" s="52">
        <v>0.28344872585931224</v>
      </c>
      <c r="AN434" s="52">
        <v>0.28331243869819223</v>
      </c>
      <c r="AO434" s="52">
        <v>0.28311871926732834</v>
      </c>
      <c r="AP434" s="52">
        <v>0.2823049910109241</v>
      </c>
      <c r="AQ434" s="52">
        <v>0.28128593663206181</v>
      </c>
      <c r="AR434" s="52">
        <v>0.28071988560660144</v>
      </c>
      <c r="AS434" s="52">
        <v>0.28012424300873823</v>
      </c>
      <c r="AT434" s="52">
        <v>0.27980914399623558</v>
      </c>
      <c r="AU434" s="52">
        <v>0.2801275521370738</v>
      </c>
      <c r="AV434" s="52">
        <v>0.28018265301415513</v>
      </c>
      <c r="AW434" s="52">
        <v>0.28102487005618443</v>
      </c>
      <c r="AX434" s="52">
        <v>0.28166966084700507</v>
      </c>
      <c r="AY434" s="52">
        <v>0.2817582425737914</v>
      </c>
      <c r="AZ434" s="52">
        <v>0.28127702951289918</v>
      </c>
      <c r="BA434" s="52">
        <v>0.28122674318267898</v>
      </c>
      <c r="BB434" s="52">
        <v>0.28069176959606995</v>
      </c>
      <c r="BC434" s="52">
        <v>0.28022777611273453</v>
      </c>
      <c r="BD434" s="52">
        <v>0.27993622086033432</v>
      </c>
      <c r="BE434" s="52"/>
      <c r="BF434" s="52"/>
    </row>
    <row r="435" spans="1:58">
      <c r="B435" s="6" t="s">
        <v>99</v>
      </c>
      <c r="C435" s="52">
        <v>1</v>
      </c>
      <c r="D435" s="52">
        <v>1</v>
      </c>
      <c r="E435" s="52">
        <v>1</v>
      </c>
      <c r="F435" s="52">
        <v>1</v>
      </c>
      <c r="G435" s="52">
        <v>1</v>
      </c>
      <c r="H435" s="52">
        <v>1</v>
      </c>
      <c r="I435" s="52">
        <v>1</v>
      </c>
      <c r="J435" s="52">
        <v>1</v>
      </c>
      <c r="K435" s="52">
        <v>1</v>
      </c>
      <c r="L435" s="52">
        <v>1</v>
      </c>
      <c r="M435" s="52">
        <v>1</v>
      </c>
      <c r="N435" s="52">
        <v>1</v>
      </c>
      <c r="O435" s="52">
        <v>1</v>
      </c>
      <c r="P435" s="52">
        <v>1</v>
      </c>
      <c r="Q435" s="52">
        <v>1</v>
      </c>
      <c r="R435" s="52">
        <v>1</v>
      </c>
      <c r="S435" s="52">
        <v>1</v>
      </c>
      <c r="T435" s="52">
        <v>1</v>
      </c>
      <c r="U435" s="52">
        <v>1</v>
      </c>
      <c r="V435" s="52">
        <v>1</v>
      </c>
      <c r="W435" s="52">
        <v>1</v>
      </c>
      <c r="X435" s="52">
        <v>1</v>
      </c>
      <c r="Y435" s="52">
        <v>1</v>
      </c>
      <c r="Z435" s="52">
        <v>1</v>
      </c>
      <c r="AA435" s="52">
        <v>1</v>
      </c>
      <c r="AB435" s="52">
        <v>1</v>
      </c>
      <c r="AC435" s="52">
        <v>1</v>
      </c>
      <c r="AD435" s="52">
        <v>1</v>
      </c>
      <c r="AE435" s="52">
        <v>1</v>
      </c>
      <c r="AF435" s="52">
        <v>1</v>
      </c>
      <c r="AG435" s="52">
        <v>1</v>
      </c>
      <c r="AH435" s="52">
        <v>1</v>
      </c>
      <c r="AI435" s="52">
        <v>1</v>
      </c>
      <c r="AJ435" s="52">
        <v>1</v>
      </c>
      <c r="AK435" s="52">
        <v>1</v>
      </c>
      <c r="AL435" s="52">
        <v>1</v>
      </c>
      <c r="AM435" s="52">
        <v>1</v>
      </c>
      <c r="AN435" s="52">
        <v>1</v>
      </c>
      <c r="AO435" s="52">
        <v>1</v>
      </c>
      <c r="AP435" s="52">
        <v>1</v>
      </c>
      <c r="AQ435" s="52">
        <v>1</v>
      </c>
      <c r="AR435" s="52">
        <v>1</v>
      </c>
      <c r="AS435" s="52">
        <v>1</v>
      </c>
      <c r="AT435" s="52">
        <v>1</v>
      </c>
      <c r="AU435" s="52">
        <v>1</v>
      </c>
      <c r="AV435" s="52">
        <v>1</v>
      </c>
      <c r="AW435" s="52">
        <v>1</v>
      </c>
      <c r="AX435" s="52">
        <v>1</v>
      </c>
      <c r="AY435" s="52">
        <v>1</v>
      </c>
      <c r="AZ435" s="52">
        <v>1</v>
      </c>
      <c r="BA435" s="52">
        <v>1</v>
      </c>
      <c r="BB435" s="52">
        <v>1</v>
      </c>
      <c r="BC435" s="52">
        <v>1</v>
      </c>
      <c r="BD435" s="52">
        <v>1</v>
      </c>
      <c r="BE435" s="52"/>
      <c r="BF435" s="52"/>
    </row>
    <row r="436" spans="1:58">
      <c r="H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row>
    <row r="437" spans="1:58" s="78" customFormat="1">
      <c r="A437" s="77" t="s">
        <v>323</v>
      </c>
      <c r="B437" s="6" t="s">
        <v>130</v>
      </c>
      <c r="C437" s="56" t="e">
        <v>#N/A</v>
      </c>
      <c r="D437" s="56" t="e">
        <v>#N/A</v>
      </c>
      <c r="E437" s="56" t="e">
        <v>#N/A</v>
      </c>
      <c r="F437" s="56" t="e">
        <v>#N/A</v>
      </c>
      <c r="G437" s="56">
        <v>5255</v>
      </c>
      <c r="H437" s="56">
        <v>10494</v>
      </c>
      <c r="I437" s="56">
        <v>15063</v>
      </c>
      <c r="J437" s="56">
        <v>19329.237337448139</v>
      </c>
      <c r="K437" s="56">
        <v>23444.890010380812</v>
      </c>
      <c r="L437" s="56">
        <v>27532.139146442707</v>
      </c>
      <c r="M437" s="56">
        <v>31658.730235176052</v>
      </c>
      <c r="N437" s="56">
        <v>35832.827388571328</v>
      </c>
      <c r="O437" s="56">
        <v>40043.484324322482</v>
      </c>
      <c r="P437" s="56">
        <v>44287.078619151667</v>
      </c>
      <c r="Q437" s="56">
        <v>48573.640395708295</v>
      </c>
      <c r="R437" s="56">
        <v>52911.53259807016</v>
      </c>
      <c r="S437" s="56">
        <v>57297.321915812543</v>
      </c>
      <c r="T437" s="56">
        <v>61745.932205110592</v>
      </c>
      <c r="U437" s="56">
        <v>66247.137020734415</v>
      </c>
      <c r="V437" s="56">
        <v>70815.337923069863</v>
      </c>
      <c r="W437" s="56">
        <v>75468.456723650452</v>
      </c>
      <c r="X437" s="56">
        <v>80180.867561313178</v>
      </c>
      <c r="Y437" s="56">
        <v>85082.515561201697</v>
      </c>
      <c r="Z437" s="56">
        <v>90524.256157612341</v>
      </c>
      <c r="AA437" s="56">
        <v>96305.746673393311</v>
      </c>
      <c r="AB437" s="56">
        <v>102757.23824952598</v>
      </c>
      <c r="AC437" s="56">
        <v>109953.3159842453</v>
      </c>
      <c r="AD437" s="56">
        <v>119258.16708114446</v>
      </c>
      <c r="AE437" s="56">
        <v>129237.5535376824</v>
      </c>
      <c r="AF437" s="56">
        <v>139498.9398504413</v>
      </c>
      <c r="AG437" s="56">
        <v>149856.19264342001</v>
      </c>
      <c r="AH437" s="56">
        <v>160196.58560881228</v>
      </c>
      <c r="AI437" s="56">
        <v>170388.46939597314</v>
      </c>
      <c r="AJ437" s="56">
        <v>180429.68062111022</v>
      </c>
      <c r="AK437" s="56">
        <v>190275.27050299727</v>
      </c>
      <c r="AL437" s="56">
        <v>199921.74257915778</v>
      </c>
      <c r="AM437" s="56">
        <v>209410.52910511656</v>
      </c>
      <c r="AN437" s="56">
        <v>218755.26844536746</v>
      </c>
      <c r="AO437" s="56">
        <v>227998.75787749497</v>
      </c>
      <c r="AP437" s="56">
        <v>237138.55993729283</v>
      </c>
      <c r="AQ437" s="56">
        <v>246214.86008470191</v>
      </c>
      <c r="AR437" s="56">
        <v>255250.11625567114</v>
      </c>
      <c r="AS437" s="56">
        <v>264266.78544431401</v>
      </c>
      <c r="AT437" s="56">
        <v>273278.56837713055</v>
      </c>
      <c r="AU437" s="56">
        <v>282306.29184138199</v>
      </c>
      <c r="AV437" s="56">
        <v>291372.45847553393</v>
      </c>
      <c r="AW437" s="56">
        <v>300481.30149056041</v>
      </c>
      <c r="AX437" s="56">
        <v>309630.73938392696</v>
      </c>
      <c r="AY437" s="56">
        <v>318818.18434491183</v>
      </c>
      <c r="AZ437" s="56">
        <v>328037.30633647362</v>
      </c>
      <c r="BA437" s="56">
        <v>337277.82430235989</v>
      </c>
      <c r="BB437" s="56">
        <v>346524.95097883668</v>
      </c>
      <c r="BC437" s="56">
        <v>355760.89121906855</v>
      </c>
      <c r="BD437" s="56">
        <v>364967.74997441197</v>
      </c>
      <c r="BE437" s="56"/>
      <c r="BF437" s="56"/>
    </row>
    <row r="438" spans="1:58" s="78" customFormat="1">
      <c r="A438" s="77"/>
      <c r="B438" s="6" t="s">
        <v>131</v>
      </c>
      <c r="C438" s="56">
        <v>166885</v>
      </c>
      <c r="D438" s="56">
        <v>179305</v>
      </c>
      <c r="E438" s="56">
        <v>192226</v>
      </c>
      <c r="F438" s="56">
        <v>205862</v>
      </c>
      <c r="G438" s="56">
        <v>213616</v>
      </c>
      <c r="H438" s="56">
        <v>217926</v>
      </c>
      <c r="I438" s="56">
        <v>220060</v>
      </c>
      <c r="J438" s="56">
        <v>221785.19939715471</v>
      </c>
      <c r="K438" s="56">
        <v>224322.18629420348</v>
      </c>
      <c r="L438" s="56">
        <v>228156.09758042567</v>
      </c>
      <c r="M438" s="56">
        <v>232828.80533339822</v>
      </c>
      <c r="N438" s="56">
        <v>238022.85812169703</v>
      </c>
      <c r="O438" s="56">
        <v>243257.71350161615</v>
      </c>
      <c r="P438" s="56">
        <v>248481.7216868994</v>
      </c>
      <c r="Q438" s="56">
        <v>253772.30210433318</v>
      </c>
      <c r="R438" s="56">
        <v>259058.24402980745</v>
      </c>
      <c r="S438" s="56">
        <v>264389.33561354515</v>
      </c>
      <c r="T438" s="56">
        <v>269729.52819630143</v>
      </c>
      <c r="U438" s="56">
        <v>275029.86890705483</v>
      </c>
      <c r="V438" s="56">
        <v>280313.69037708617</v>
      </c>
      <c r="W438" s="56">
        <v>285518.02252832131</v>
      </c>
      <c r="X438" s="56">
        <v>290724.12371262361</v>
      </c>
      <c r="Y438" s="56">
        <v>295732.98950115056</v>
      </c>
      <c r="Z438" s="56">
        <v>300157.4999325698</v>
      </c>
      <c r="AA438" s="56">
        <v>304096.86286099447</v>
      </c>
      <c r="AB438" s="56">
        <v>307184.18109473889</v>
      </c>
      <c r="AC438" s="56">
        <v>309378.95888746512</v>
      </c>
      <c r="AD438" s="56">
        <v>309143.46622825373</v>
      </c>
      <c r="AE438" s="56">
        <v>308058.24058993155</v>
      </c>
      <c r="AF438" s="56">
        <v>306445.37709738046</v>
      </c>
      <c r="AG438" s="56">
        <v>304569.98770261102</v>
      </c>
      <c r="AH438" s="56">
        <v>302569.27893523517</v>
      </c>
      <c r="AI438" s="56">
        <v>300598.95667388535</v>
      </c>
      <c r="AJ438" s="56">
        <v>298673.28107758018</v>
      </c>
      <c r="AK438" s="56">
        <v>296827.30132709391</v>
      </c>
      <c r="AL438" s="56">
        <v>295090.66881385923</v>
      </c>
      <c r="AM438" s="56">
        <v>293443.07090364821</v>
      </c>
      <c r="AN438" s="56">
        <v>291873.64832788054</v>
      </c>
      <c r="AO438" s="56">
        <v>290339.74724645959</v>
      </c>
      <c r="AP438" s="56">
        <v>288832.26026588411</v>
      </c>
      <c r="AQ438" s="56">
        <v>287318.76762539067</v>
      </c>
      <c r="AR438" s="56">
        <v>285802.51637956791</v>
      </c>
      <c r="AS438" s="56">
        <v>284256.44481601007</v>
      </c>
      <c r="AT438" s="56">
        <v>282683.16145369096</v>
      </c>
      <c r="AU438" s="56">
        <v>281049.9915304996</v>
      </c>
      <c r="AV438" s="56">
        <v>279312.70631922886</v>
      </c>
      <c r="AW438" s="56">
        <v>277480.58924498549</v>
      </c>
      <c r="AX438" s="56">
        <v>275548.63254881406</v>
      </c>
      <c r="AY438" s="56">
        <v>273495.74154571921</v>
      </c>
      <c r="AZ438" s="56">
        <v>271311.2528053642</v>
      </c>
      <c r="BA438" s="56">
        <v>268998.35072428692</v>
      </c>
      <c r="BB438" s="56">
        <v>266550.8252459229</v>
      </c>
      <c r="BC438" s="56">
        <v>263942.64568043919</v>
      </c>
      <c r="BD438" s="56">
        <v>261181.61886591039</v>
      </c>
      <c r="BE438" s="56"/>
      <c r="BF438" s="56"/>
    </row>
    <row r="439" spans="1:58" s="78" customFormat="1">
      <c r="A439" s="77"/>
      <c r="B439" s="6" t="s">
        <v>132</v>
      </c>
      <c r="C439" s="56">
        <v>534826</v>
      </c>
      <c r="D439" s="56">
        <v>529359</v>
      </c>
      <c r="E439" s="56">
        <v>523979</v>
      </c>
      <c r="F439" s="56">
        <v>517922</v>
      </c>
      <c r="G439" s="56">
        <v>510973</v>
      </c>
      <c r="H439" s="56">
        <v>501583</v>
      </c>
      <c r="I439" s="56">
        <v>490762</v>
      </c>
      <c r="J439" s="56">
        <v>480180.55226993054</v>
      </c>
      <c r="K439" s="56">
        <v>470334.23128845263</v>
      </c>
      <c r="L439" s="56">
        <v>461306.93924947584</v>
      </c>
      <c r="M439" s="56">
        <v>452645.64068973693</v>
      </c>
      <c r="N439" s="56">
        <v>444178.8304064963</v>
      </c>
      <c r="O439" s="56" t="e">
        <v>#N/A</v>
      </c>
      <c r="P439" s="56" t="e">
        <v>#N/A</v>
      </c>
      <c r="Q439" s="56" t="e">
        <v>#N/A</v>
      </c>
      <c r="R439" s="56" t="e">
        <v>#N/A</v>
      </c>
      <c r="S439" s="56" t="e">
        <v>#N/A</v>
      </c>
      <c r="T439" s="56" t="e">
        <v>#N/A</v>
      </c>
      <c r="U439" s="56" t="e">
        <v>#N/A</v>
      </c>
      <c r="V439" s="56" t="e">
        <v>#N/A</v>
      </c>
      <c r="W439" s="56" t="e">
        <v>#N/A</v>
      </c>
      <c r="X439" s="56" t="e">
        <v>#N/A</v>
      </c>
      <c r="Y439" s="56" t="e">
        <v>#N/A</v>
      </c>
      <c r="Z439" s="56" t="e">
        <v>#N/A</v>
      </c>
      <c r="AA439" s="56" t="e">
        <v>#N/A</v>
      </c>
      <c r="AB439" s="56" t="e">
        <v>#N/A</v>
      </c>
      <c r="AC439" s="56" t="e">
        <v>#N/A</v>
      </c>
      <c r="AD439" s="56" t="e">
        <v>#N/A</v>
      </c>
      <c r="AE439" s="56" t="e">
        <v>#N/A</v>
      </c>
      <c r="AF439" s="56" t="e">
        <v>#N/A</v>
      </c>
      <c r="AG439" s="56" t="e">
        <v>#N/A</v>
      </c>
      <c r="AH439" s="56" t="e">
        <v>#N/A</v>
      </c>
      <c r="AI439" s="56" t="e">
        <v>#N/A</v>
      </c>
      <c r="AJ439" s="56" t="e">
        <v>#N/A</v>
      </c>
      <c r="AK439" s="56" t="e">
        <v>#N/A</v>
      </c>
      <c r="AL439" s="56" t="e">
        <v>#N/A</v>
      </c>
      <c r="AM439" s="56" t="e">
        <v>#N/A</v>
      </c>
      <c r="AN439" s="56" t="e">
        <v>#N/A</v>
      </c>
      <c r="AO439" s="56" t="e">
        <v>#N/A</v>
      </c>
      <c r="AP439" s="56" t="e">
        <v>#N/A</v>
      </c>
      <c r="AQ439" s="56" t="e">
        <v>#N/A</v>
      </c>
      <c r="AR439" s="56" t="e">
        <v>#N/A</v>
      </c>
      <c r="AS439" s="56" t="e">
        <v>#N/A</v>
      </c>
      <c r="AT439" s="56" t="e">
        <v>#N/A</v>
      </c>
      <c r="AU439" s="56" t="e">
        <v>#N/A</v>
      </c>
      <c r="AV439" s="56" t="e">
        <v>#N/A</v>
      </c>
      <c r="AW439" s="56" t="e">
        <v>#N/A</v>
      </c>
      <c r="AX439" s="56" t="e">
        <v>#N/A</v>
      </c>
      <c r="AY439" s="56" t="e">
        <v>#N/A</v>
      </c>
      <c r="AZ439" s="56" t="e">
        <v>#N/A</v>
      </c>
      <c r="BA439" s="56" t="e">
        <v>#N/A</v>
      </c>
      <c r="BB439" s="56" t="e">
        <v>#N/A</v>
      </c>
      <c r="BC439" s="56" t="e">
        <v>#N/A</v>
      </c>
      <c r="BD439" s="56" t="e">
        <v>#N/A</v>
      </c>
      <c r="BE439" s="56"/>
      <c r="BF439" s="56"/>
    </row>
    <row r="440" spans="1:58" s="78" customFormat="1">
      <c r="A440" s="77"/>
      <c r="B440" s="6" t="s">
        <v>133</v>
      </c>
      <c r="C440" s="56" t="e">
        <v>#N/A</v>
      </c>
      <c r="D440" s="56" t="e">
        <v>#N/A</v>
      </c>
      <c r="E440" s="56" t="e">
        <v>#N/A</v>
      </c>
      <c r="F440" s="56" t="e">
        <v>#N/A</v>
      </c>
      <c r="G440" s="56" t="e">
        <v>#N/A</v>
      </c>
      <c r="H440" s="56" t="e">
        <v>#N/A</v>
      </c>
      <c r="I440" s="56" t="e">
        <v>#N/A</v>
      </c>
      <c r="J440" s="56" t="e">
        <v>#N/A</v>
      </c>
      <c r="K440" s="56" t="e">
        <v>#N/A</v>
      </c>
      <c r="L440" s="56" t="e">
        <v>#N/A</v>
      </c>
      <c r="M440" s="56" t="e">
        <v>#N/A</v>
      </c>
      <c r="N440" s="56" t="e">
        <v>#N/A</v>
      </c>
      <c r="O440" s="56">
        <v>436041.80121658463</v>
      </c>
      <c r="P440" s="56">
        <v>427243.48887391924</v>
      </c>
      <c r="Q440" s="56">
        <v>418408.65223421564</v>
      </c>
      <c r="R440" s="56">
        <v>409523.20156286168</v>
      </c>
      <c r="S440" s="56">
        <v>400587.72231537255</v>
      </c>
      <c r="T440" s="56">
        <v>391598.57401795138</v>
      </c>
      <c r="U440" s="56">
        <v>382543.37241949933</v>
      </c>
      <c r="V440" s="56">
        <v>373444.64128409501</v>
      </c>
      <c r="W440" s="56">
        <v>364314.11393923347</v>
      </c>
      <c r="X440" s="56">
        <v>355173.42361188639</v>
      </c>
      <c r="Y440" s="56">
        <v>346024.45924517931</v>
      </c>
      <c r="Z440" s="56">
        <v>336867.785999969</v>
      </c>
      <c r="AA440" s="56">
        <v>327707.77119481732</v>
      </c>
      <c r="AB440" s="56">
        <v>318548.41138622782</v>
      </c>
      <c r="AC440" s="56">
        <v>309424.31259903969</v>
      </c>
      <c r="AD440" s="56">
        <v>300346.28729309759</v>
      </c>
      <c r="AE440" s="56">
        <v>291316.94946503069</v>
      </c>
      <c r="AF440" s="56">
        <v>282342.28322846675</v>
      </c>
      <c r="AG440" s="56">
        <v>273425.36850885116</v>
      </c>
      <c r="AH440" s="56">
        <v>264573.36812880612</v>
      </c>
      <c r="AI440" s="56">
        <v>255799.57361465992</v>
      </c>
      <c r="AJ440" s="56">
        <v>247091.7971643605</v>
      </c>
      <c r="AK440" s="56">
        <v>238484.84144400008</v>
      </c>
      <c r="AL440" s="56">
        <v>229969.27745574451</v>
      </c>
      <c r="AM440" s="56">
        <v>221507.85188047262</v>
      </c>
      <c r="AN440" s="56">
        <v>213087.05867297843</v>
      </c>
      <c r="AO440" s="56">
        <v>204708.00069943495</v>
      </c>
      <c r="AP440" s="56">
        <v>196378.25070901163</v>
      </c>
      <c r="AQ440" s="56">
        <v>188080.46841420053</v>
      </c>
      <c r="AR440" s="56">
        <v>179807.50054878622</v>
      </c>
      <c r="AS440" s="56">
        <v>171553.07419374492</v>
      </c>
      <c r="AT440" s="56">
        <v>163321.69314511417</v>
      </c>
      <c r="AU440" s="56">
        <v>155136.80465881529</v>
      </c>
      <c r="AV440" s="56">
        <v>147013.417256838</v>
      </c>
      <c r="AW440" s="56">
        <v>138953.53173340511</v>
      </c>
      <c r="AX440" s="56">
        <v>130959.28300413006</v>
      </c>
      <c r="AY440" s="56">
        <v>123074.76204056345</v>
      </c>
      <c r="AZ440" s="56">
        <v>115310.46893123738</v>
      </c>
      <c r="BA440" s="56">
        <v>107672.53648203833</v>
      </c>
      <c r="BB440" s="56">
        <v>100138.26589057344</v>
      </c>
      <c r="BC440" s="56">
        <v>92747.031783271319</v>
      </c>
      <c r="BD440" s="56">
        <v>85513.547477230852</v>
      </c>
      <c r="BE440" s="56"/>
      <c r="BF440" s="56"/>
    </row>
    <row r="441" spans="1:58" s="78" customFormat="1">
      <c r="A441" s="77"/>
      <c r="B441" s="6" t="s">
        <v>134</v>
      </c>
      <c r="C441" s="56">
        <v>10346</v>
      </c>
      <c r="D441" s="56">
        <v>8631</v>
      </c>
      <c r="E441" s="56">
        <v>7136</v>
      </c>
      <c r="F441" s="56">
        <v>5750</v>
      </c>
      <c r="G441" s="56">
        <v>4649</v>
      </c>
      <c r="H441" s="56">
        <v>3669</v>
      </c>
      <c r="I441" s="56">
        <v>2818</v>
      </c>
      <c r="J441" s="56">
        <v>2142.8079065698898</v>
      </c>
      <c r="K441" s="56">
        <v>1605.2146168356137</v>
      </c>
      <c r="L441" s="56">
        <v>1186.9229931938728</v>
      </c>
      <c r="M441" s="56">
        <v>864.9487459867504</v>
      </c>
      <c r="N441" s="56">
        <v>618.54063454183097</v>
      </c>
      <c r="O441" s="56" t="e">
        <v>#N/A</v>
      </c>
      <c r="P441" s="56" t="e">
        <v>#N/A</v>
      </c>
      <c r="Q441" s="56" t="e">
        <v>#N/A</v>
      </c>
      <c r="R441" s="56" t="e">
        <v>#N/A</v>
      </c>
      <c r="S441" s="56" t="e">
        <v>#N/A</v>
      </c>
      <c r="T441" s="56" t="e">
        <v>#N/A</v>
      </c>
      <c r="U441" s="56" t="e">
        <v>#N/A</v>
      </c>
      <c r="V441" s="56" t="e">
        <v>#N/A</v>
      </c>
      <c r="W441" s="56" t="e">
        <v>#N/A</v>
      </c>
      <c r="X441" s="56" t="e">
        <v>#N/A</v>
      </c>
      <c r="Y441" s="56" t="e">
        <v>#N/A</v>
      </c>
      <c r="Z441" s="56" t="e">
        <v>#N/A</v>
      </c>
      <c r="AA441" s="56" t="e">
        <v>#N/A</v>
      </c>
      <c r="AB441" s="56" t="e">
        <v>#N/A</v>
      </c>
      <c r="AC441" s="56" t="e">
        <v>#N/A</v>
      </c>
      <c r="AD441" s="56" t="e">
        <v>#N/A</v>
      </c>
      <c r="AE441" s="56" t="e">
        <v>#N/A</v>
      </c>
      <c r="AF441" s="56" t="e">
        <v>#N/A</v>
      </c>
      <c r="AG441" s="56" t="e">
        <v>#N/A</v>
      </c>
      <c r="AH441" s="56" t="e">
        <v>#N/A</v>
      </c>
      <c r="AI441" s="56" t="e">
        <v>#N/A</v>
      </c>
      <c r="AJ441" s="56" t="e">
        <v>#N/A</v>
      </c>
      <c r="AK441" s="56" t="e">
        <v>#N/A</v>
      </c>
      <c r="AL441" s="56" t="e">
        <v>#N/A</v>
      </c>
      <c r="AM441" s="56" t="e">
        <v>#N/A</v>
      </c>
      <c r="AN441" s="56" t="e">
        <v>#N/A</v>
      </c>
      <c r="AO441" s="56" t="e">
        <v>#N/A</v>
      </c>
      <c r="AP441" s="56" t="e">
        <v>#N/A</v>
      </c>
      <c r="AQ441" s="56" t="e">
        <v>#N/A</v>
      </c>
      <c r="AR441" s="56" t="e">
        <v>#N/A</v>
      </c>
      <c r="AS441" s="56" t="e">
        <v>#N/A</v>
      </c>
      <c r="AT441" s="56" t="e">
        <v>#N/A</v>
      </c>
      <c r="AU441" s="56" t="e">
        <v>#N/A</v>
      </c>
      <c r="AV441" s="56" t="e">
        <v>#N/A</v>
      </c>
      <c r="AW441" s="56" t="e">
        <v>#N/A</v>
      </c>
      <c r="AX441" s="56" t="e">
        <v>#N/A</v>
      </c>
      <c r="AY441" s="56" t="e">
        <v>#N/A</v>
      </c>
      <c r="AZ441" s="56" t="e">
        <v>#N/A</v>
      </c>
      <c r="BA441" s="56" t="e">
        <v>#N/A</v>
      </c>
      <c r="BB441" s="56" t="e">
        <v>#N/A</v>
      </c>
      <c r="BC441" s="56" t="e">
        <v>#N/A</v>
      </c>
      <c r="BD441" s="56" t="e">
        <v>#N/A</v>
      </c>
      <c r="BE441" s="56"/>
      <c r="BF441" s="56"/>
    </row>
    <row r="442" spans="1:58" s="78" customFormat="1">
      <c r="A442" s="77"/>
      <c r="B442" s="6" t="s">
        <v>99</v>
      </c>
      <c r="C442" s="56">
        <v>712057</v>
      </c>
      <c r="D442" s="56">
        <v>717295</v>
      </c>
      <c r="E442" s="56">
        <v>723341</v>
      </c>
      <c r="F442" s="56">
        <v>729534</v>
      </c>
      <c r="G442" s="56">
        <v>734493</v>
      </c>
      <c r="H442" s="56">
        <v>733672</v>
      </c>
      <c r="I442" s="56">
        <v>728703</v>
      </c>
      <c r="J442" s="56">
        <v>723437.79691110319</v>
      </c>
      <c r="K442" s="56">
        <v>719706.52220987249</v>
      </c>
      <c r="L442" s="56">
        <v>718182.098969538</v>
      </c>
      <c r="M442" s="56">
        <v>717998.12500429782</v>
      </c>
      <c r="N442" s="56">
        <v>718653.05655130639</v>
      </c>
      <c r="O442" s="56">
        <v>719342.99904252309</v>
      </c>
      <c r="P442" s="56">
        <v>720012.28917997039</v>
      </c>
      <c r="Q442" s="56">
        <v>720754.59473425685</v>
      </c>
      <c r="R442" s="56">
        <v>721492.97819073929</v>
      </c>
      <c r="S442" s="56">
        <v>722274.37984473025</v>
      </c>
      <c r="T442" s="56">
        <v>723074.03441936336</v>
      </c>
      <c r="U442" s="56">
        <v>723820.37834728858</v>
      </c>
      <c r="V442" s="56">
        <v>724573.66958425089</v>
      </c>
      <c r="W442" s="56">
        <v>725300.59319120517</v>
      </c>
      <c r="X442" s="56">
        <v>726078.41488582303</v>
      </c>
      <c r="Y442" s="56">
        <v>726839.9643075316</v>
      </c>
      <c r="Z442" s="56">
        <v>727549.54209015111</v>
      </c>
      <c r="AA442" s="56">
        <v>728110.38072920498</v>
      </c>
      <c r="AB442" s="56">
        <v>728489.83073049271</v>
      </c>
      <c r="AC442" s="56">
        <v>728756.58747075021</v>
      </c>
      <c r="AD442" s="56">
        <v>728747.92060249578</v>
      </c>
      <c r="AE442" s="56">
        <v>728612.74359264458</v>
      </c>
      <c r="AF442" s="56">
        <v>728286.60017628851</v>
      </c>
      <c r="AG442" s="56">
        <v>727851.54885488225</v>
      </c>
      <c r="AH442" s="56">
        <v>727339.23267285363</v>
      </c>
      <c r="AI442" s="56">
        <v>726786.99968451844</v>
      </c>
      <c r="AJ442" s="56">
        <v>726194.75886305096</v>
      </c>
      <c r="AK442" s="56">
        <v>725587.41327409132</v>
      </c>
      <c r="AL442" s="56">
        <v>724981.68884876149</v>
      </c>
      <c r="AM442" s="56">
        <v>724361.45188923739</v>
      </c>
      <c r="AN442" s="56">
        <v>723715.97544622631</v>
      </c>
      <c r="AO442" s="56">
        <v>723046.50582338963</v>
      </c>
      <c r="AP442" s="56">
        <v>722349.0709121885</v>
      </c>
      <c r="AQ442" s="56">
        <v>721614.09612429328</v>
      </c>
      <c r="AR442" s="56">
        <v>720860.1331840253</v>
      </c>
      <c r="AS442" s="56">
        <v>720076.30445406889</v>
      </c>
      <c r="AT442" s="56">
        <v>719283.42297593562</v>
      </c>
      <c r="AU442" s="56">
        <v>718493.08803069685</v>
      </c>
      <c r="AV442" s="56">
        <v>717698.5820516008</v>
      </c>
      <c r="AW442" s="56">
        <v>716915.42246895097</v>
      </c>
      <c r="AX442" s="56">
        <v>716138.65493687103</v>
      </c>
      <c r="AY442" s="56">
        <v>715388.68793119455</v>
      </c>
      <c r="AZ442" s="56">
        <v>714659.02807307511</v>
      </c>
      <c r="BA442" s="56">
        <v>713948.71150868514</v>
      </c>
      <c r="BB442" s="56">
        <v>713214.04211533302</v>
      </c>
      <c r="BC442" s="56">
        <v>712450.56868277909</v>
      </c>
      <c r="BD442" s="56">
        <v>711662.91631755326</v>
      </c>
      <c r="BE442" s="56"/>
      <c r="BF442" s="56"/>
    </row>
    <row r="443" spans="1:58" s="78" customFormat="1">
      <c r="A443" s="77"/>
      <c r="B443" s="6" t="s">
        <v>135</v>
      </c>
      <c r="C443" s="56">
        <v>73091</v>
      </c>
      <c r="D443" s="56">
        <v>73178</v>
      </c>
      <c r="E443" s="56">
        <v>73232</v>
      </c>
      <c r="F443" s="56">
        <v>73324</v>
      </c>
      <c r="G443" s="56">
        <v>73283</v>
      </c>
      <c r="H443" s="56">
        <v>72989</v>
      </c>
      <c r="I443" s="56">
        <v>72484</v>
      </c>
      <c r="J443" s="56">
        <v>72018.664592416477</v>
      </c>
      <c r="K443" s="56">
        <v>71606.60709871506</v>
      </c>
      <c r="L443" s="56">
        <v>71290.517505167678</v>
      </c>
      <c r="M443" s="56">
        <v>71034.230132124445</v>
      </c>
      <c r="N443" s="56">
        <v>70811.867193457932</v>
      </c>
      <c r="O443" s="56">
        <v>70541.624955025531</v>
      </c>
      <c r="P443" s="56">
        <v>70215.035569324929</v>
      </c>
      <c r="Q443" s="56">
        <v>69845.824571060628</v>
      </c>
      <c r="R443" s="56">
        <v>69431.021203389071</v>
      </c>
      <c r="S443" s="56">
        <v>68911.676582200584</v>
      </c>
      <c r="T443" s="56">
        <v>68312.856381693855</v>
      </c>
      <c r="U443" s="56">
        <v>67680.731942680184</v>
      </c>
      <c r="V443" s="56">
        <v>67021.514948716591</v>
      </c>
      <c r="W443" s="56">
        <v>66333.07149596652</v>
      </c>
      <c r="X443" s="56">
        <v>65592.439924641047</v>
      </c>
      <c r="Y443" s="56">
        <v>64835.549990734173</v>
      </c>
      <c r="Z443" s="56">
        <v>64071.748358922894</v>
      </c>
      <c r="AA443" s="56">
        <v>63272.069671307385</v>
      </c>
      <c r="AB443" s="56">
        <v>62441.154271416395</v>
      </c>
      <c r="AC443" s="56">
        <v>61577.403491699486</v>
      </c>
      <c r="AD443" s="56">
        <v>60673.926299405604</v>
      </c>
      <c r="AE443" s="56">
        <v>59753.847137166085</v>
      </c>
      <c r="AF443" s="56">
        <v>58800.280973163579</v>
      </c>
      <c r="AG443" s="56">
        <v>57799.43728939617</v>
      </c>
      <c r="AH443" s="56">
        <v>56742.199466313788</v>
      </c>
      <c r="AI443" s="56">
        <v>55648.625598707935</v>
      </c>
      <c r="AJ443" s="56">
        <v>54551.920195753955</v>
      </c>
      <c r="AK443" s="56">
        <v>53400.881787458216</v>
      </c>
      <c r="AL443" s="56">
        <v>52204.94459336315</v>
      </c>
      <c r="AM443" s="56">
        <v>50979.223410402687</v>
      </c>
      <c r="AN443" s="56">
        <v>49695.885560378912</v>
      </c>
      <c r="AO443" s="56">
        <v>48370.057005671653</v>
      </c>
      <c r="AP443" s="56">
        <v>46980.202049104133</v>
      </c>
      <c r="AQ443" s="56">
        <v>45507.400578895096</v>
      </c>
      <c r="AR443" s="56">
        <v>43928.042460585435</v>
      </c>
      <c r="AS443" s="56">
        <v>42213.918197870138</v>
      </c>
      <c r="AT443" s="56">
        <v>40382.586935912412</v>
      </c>
      <c r="AU443" s="56">
        <v>38403.744516731211</v>
      </c>
      <c r="AV443" s="56">
        <v>36304.299278247665</v>
      </c>
      <c r="AW443" s="56">
        <v>34099.108246741642</v>
      </c>
      <c r="AX443" s="56">
        <v>31796.211710405489</v>
      </c>
      <c r="AY443" s="56">
        <v>29420.321610974694</v>
      </c>
      <c r="AZ443" s="56">
        <v>26958.964425634378</v>
      </c>
      <c r="BA443" s="56">
        <v>24463.211271503566</v>
      </c>
      <c r="BB443" s="56">
        <v>21938.372929893612</v>
      </c>
      <c r="BC443" s="56">
        <v>19460.171223513156</v>
      </c>
      <c r="BD443" s="56">
        <v>17019.270925173492</v>
      </c>
      <c r="BE443" s="56"/>
      <c r="BF443" s="56"/>
    </row>
    <row r="444" spans="1:58" s="78" customFormat="1">
      <c r="A444" s="77"/>
      <c r="B444" s="6" t="s">
        <v>136</v>
      </c>
      <c r="C444" s="56">
        <v>31473</v>
      </c>
      <c r="D444" s="56">
        <v>31039</v>
      </c>
      <c r="E444" s="56">
        <v>30593</v>
      </c>
      <c r="F444" s="56">
        <v>30092</v>
      </c>
      <c r="G444" s="56">
        <v>29525</v>
      </c>
      <c r="H444" s="56">
        <v>28930</v>
      </c>
      <c r="I444" s="56">
        <v>28207</v>
      </c>
      <c r="J444" s="56">
        <v>27497.732278632284</v>
      </c>
      <c r="K444" s="56">
        <v>26789.304154571902</v>
      </c>
      <c r="L444" s="56">
        <v>26124.856684660048</v>
      </c>
      <c r="M444" s="56">
        <v>25444.327677684843</v>
      </c>
      <c r="N444" s="56">
        <v>24735.230335585464</v>
      </c>
      <c r="O444" s="56">
        <v>23986.618235459038</v>
      </c>
      <c r="P444" s="56">
        <v>23199.848066201826</v>
      </c>
      <c r="Q444" s="56">
        <v>22379.869653399735</v>
      </c>
      <c r="R444" s="56">
        <v>21522.910803026352</v>
      </c>
      <c r="S444" s="56">
        <v>20612.322484838747</v>
      </c>
      <c r="T444" s="56">
        <v>19623.867343204096</v>
      </c>
      <c r="U444" s="56">
        <v>18540.113518018312</v>
      </c>
      <c r="V444" s="56">
        <v>17400.040601328888</v>
      </c>
      <c r="W444" s="56">
        <v>16202.163303879244</v>
      </c>
      <c r="X444" s="56">
        <v>14992.772804618504</v>
      </c>
      <c r="Y444" s="56">
        <v>13754.455980270506</v>
      </c>
      <c r="Z444" s="56">
        <v>12501.957573476031</v>
      </c>
      <c r="AA444" s="56">
        <v>11222.334829149633</v>
      </c>
      <c r="AB444" s="56">
        <v>9929.5816656262432</v>
      </c>
      <c r="AC444" s="56">
        <v>8661.073693901606</v>
      </c>
      <c r="AD444" s="56">
        <v>7451.9258405971759</v>
      </c>
      <c r="AE444" s="56">
        <v>6356.555272496842</v>
      </c>
      <c r="AF444" s="56">
        <v>5332.2121081819369</v>
      </c>
      <c r="AG444" s="56">
        <v>4366.4762615900509</v>
      </c>
      <c r="AH444" s="56">
        <v>3475.1174329282467</v>
      </c>
      <c r="AI444" s="56" t="e">
        <v>#N/A</v>
      </c>
      <c r="AJ444" s="56" t="e">
        <v>#N/A</v>
      </c>
      <c r="AK444" s="56" t="e">
        <v>#N/A</v>
      </c>
      <c r="AL444" s="56" t="e">
        <v>#N/A</v>
      </c>
      <c r="AM444" s="56" t="e">
        <v>#N/A</v>
      </c>
      <c r="AN444" s="56" t="e">
        <v>#N/A</v>
      </c>
      <c r="AO444" s="56" t="e">
        <v>#N/A</v>
      </c>
      <c r="AP444" s="56" t="e">
        <v>#N/A</v>
      </c>
      <c r="AQ444" s="56" t="e">
        <v>#N/A</v>
      </c>
      <c r="AR444" s="56" t="e">
        <v>#N/A</v>
      </c>
      <c r="AS444" s="56" t="e">
        <v>#N/A</v>
      </c>
      <c r="AT444" s="56" t="e">
        <v>#N/A</v>
      </c>
      <c r="AU444" s="56" t="e">
        <v>#N/A</v>
      </c>
      <c r="AV444" s="56" t="e">
        <v>#N/A</v>
      </c>
      <c r="AW444" s="56" t="e">
        <v>#N/A</v>
      </c>
      <c r="AX444" s="56" t="e">
        <v>#N/A</v>
      </c>
      <c r="AY444" s="56" t="e">
        <v>#N/A</v>
      </c>
      <c r="AZ444" s="56" t="e">
        <v>#N/A</v>
      </c>
      <c r="BA444" s="56" t="e">
        <v>#N/A</v>
      </c>
      <c r="BB444" s="56" t="e">
        <v>#N/A</v>
      </c>
      <c r="BC444" s="56" t="e">
        <v>#N/A</v>
      </c>
      <c r="BD444" s="56" t="e">
        <v>#N/A</v>
      </c>
      <c r="BE444" s="56"/>
      <c r="BF444" s="56"/>
    </row>
    <row r="446" spans="1:58">
      <c r="A446" s="6" t="s">
        <v>324</v>
      </c>
      <c r="B446" s="6" t="s">
        <v>130</v>
      </c>
      <c r="C446" s="8" t="e">
        <v>#N/A</v>
      </c>
      <c r="D446" s="8" t="e">
        <v>#N/A</v>
      </c>
      <c r="E446" s="8" t="e">
        <v>#N/A</v>
      </c>
      <c r="F446" s="8" t="e">
        <v>#N/A</v>
      </c>
      <c r="G446" s="8">
        <v>7.154595074425488E-3</v>
      </c>
      <c r="H446" s="8">
        <v>1.4303394432389406E-2</v>
      </c>
      <c r="I446" s="8">
        <v>2.067097294782648E-2</v>
      </c>
      <c r="J446" s="8">
        <v>2.6718589241506465E-2</v>
      </c>
      <c r="K446" s="8">
        <v>3.2575625323489961E-2</v>
      </c>
      <c r="L446" s="8">
        <v>3.8335874962556665E-2</v>
      </c>
      <c r="M446" s="8">
        <v>4.4093054191452867E-2</v>
      </c>
      <c r="N446" s="8">
        <v>4.9861093697321716E-2</v>
      </c>
      <c r="O446" s="8">
        <v>5.5666746430593064E-2</v>
      </c>
      <c r="P446" s="8">
        <v>6.1508781564812855E-2</v>
      </c>
      <c r="Q446" s="8">
        <v>6.7392758576332715E-2</v>
      </c>
      <c r="R446" s="8">
        <v>7.3336171241408912E-2</v>
      </c>
      <c r="S446" s="8">
        <v>7.9329024418850272E-2</v>
      </c>
      <c r="T446" s="8">
        <v>8.5393651639964194E-2</v>
      </c>
      <c r="U446" s="8">
        <v>9.1524277296527123E-2</v>
      </c>
      <c r="V446" s="8">
        <v>9.7733799744203514E-2</v>
      </c>
      <c r="W446" s="8">
        <v>0.1040512822298979</v>
      </c>
      <c r="X446" s="8">
        <v>0.11043003884631628</v>
      </c>
      <c r="Y446" s="8">
        <v>0.11705811421949086</v>
      </c>
      <c r="Z446" s="8">
        <v>0.12442349409986354</v>
      </c>
      <c r="AA446" s="8">
        <v>0.13226805883050696</v>
      </c>
      <c r="AB446" s="8">
        <v>0.14105514437516065</v>
      </c>
      <c r="AC446" s="8">
        <v>0.15087797197944156</v>
      </c>
      <c r="AD446" s="8">
        <v>0.16364803755809995</v>
      </c>
      <c r="AE446" s="8">
        <v>0.17737481902997979</v>
      </c>
      <c r="AF446" s="8">
        <v>0.19154401552448486</v>
      </c>
      <c r="AG446" s="8">
        <v>0.20588840248974735</v>
      </c>
      <c r="AH446" s="8">
        <v>0.22025016445230905</v>
      </c>
      <c r="AI446" s="8">
        <v>0.23444072261877946</v>
      </c>
      <c r="AJ446" s="8">
        <v>0.24845907853093782</v>
      </c>
      <c r="AK446" s="8">
        <v>0.26223617860791171</v>
      </c>
      <c r="AL446" s="8">
        <v>0.27576109252721204</v>
      </c>
      <c r="AM446" s="8">
        <v>0.28909673279678838</v>
      </c>
      <c r="AN446" s="8">
        <v>0.30226673980837315</v>
      </c>
      <c r="AO446" s="8">
        <v>0.3153306959389216</v>
      </c>
      <c r="AP446" s="8">
        <v>0.32828803896408731</v>
      </c>
      <c r="AQ446" s="8">
        <v>0.34120018082669634</v>
      </c>
      <c r="AR446" s="8">
        <v>0.3540910427772393</v>
      </c>
      <c r="AS446" s="8">
        <v>0.36699830810940209</v>
      </c>
      <c r="AT446" s="8">
        <v>0.37993169263720594</v>
      </c>
      <c r="AU446" s="8">
        <v>0.39291441566285568</v>
      </c>
      <c r="AV446" s="8">
        <v>0.40598165547801646</v>
      </c>
      <c r="AW446" s="8">
        <v>0.41913075388411525</v>
      </c>
      <c r="AX446" s="8">
        <v>0.43236143901661261</v>
      </c>
      <c r="AY446" s="8">
        <v>0.44565729053794528</v>
      </c>
      <c r="AZ446" s="8">
        <v>0.45901233098664673</v>
      </c>
      <c r="BA446" s="8">
        <v>0.47241183976596746</v>
      </c>
      <c r="BB446" s="8">
        <v>0.48586389290804305</v>
      </c>
      <c r="BC446" s="8">
        <v>0.49934817495734535</v>
      </c>
      <c r="BD446" s="8">
        <v>0.51283794842495156</v>
      </c>
      <c r="BE446" s="8"/>
      <c r="BF446" s="8"/>
    </row>
    <row r="447" spans="1:58">
      <c r="B447" s="6" t="s">
        <v>131</v>
      </c>
      <c r="C447" s="8">
        <v>0.23437028215437808</v>
      </c>
      <c r="D447" s="8">
        <v>0.24997386012728376</v>
      </c>
      <c r="E447" s="8">
        <v>0.26574741373708943</v>
      </c>
      <c r="F447" s="8">
        <v>0.28218287290242811</v>
      </c>
      <c r="G447" s="8">
        <v>0.29083463014623695</v>
      </c>
      <c r="H447" s="8">
        <v>0.29703464218342801</v>
      </c>
      <c r="I447" s="8">
        <v>0.30198860166624814</v>
      </c>
      <c r="J447" s="8">
        <v>0.30657120811785277</v>
      </c>
      <c r="K447" s="8">
        <v>0.31168563764771501</v>
      </c>
      <c r="L447" s="8">
        <v>0.31768558128612312</v>
      </c>
      <c r="M447" s="8">
        <v>0.32427494895199699</v>
      </c>
      <c r="N447" s="8">
        <v>0.3312069098598539</v>
      </c>
      <c r="O447" s="8">
        <v>0.33816651281155552</v>
      </c>
      <c r="P447" s="8">
        <v>0.3451076119407599</v>
      </c>
      <c r="Q447" s="8">
        <v>0.35209252075305791</v>
      </c>
      <c r="R447" s="8">
        <v>0.35905857972372512</v>
      </c>
      <c r="S447" s="8">
        <v>0.36605110604972835</v>
      </c>
      <c r="T447" s="8">
        <v>0.37303168881302357</v>
      </c>
      <c r="U447" s="8">
        <v>0.37996977860036935</v>
      </c>
      <c r="V447" s="8">
        <v>0.38686706699944784</v>
      </c>
      <c r="W447" s="8">
        <v>0.39365474840174641</v>
      </c>
      <c r="X447" s="8">
        <v>0.4004032040510947</v>
      </c>
      <c r="Y447" s="8">
        <v>0.40687497114017201</v>
      </c>
      <c r="Z447" s="8">
        <v>0.41255953384323224</v>
      </c>
      <c r="AA447" s="8">
        <v>0.41765214575905435</v>
      </c>
      <c r="AB447" s="8">
        <v>0.42167257267916858</v>
      </c>
      <c r="AC447" s="8">
        <v>0.42452989682221232</v>
      </c>
      <c r="AD447" s="8">
        <v>0.42421179874196818</v>
      </c>
      <c r="AE447" s="8">
        <v>0.42280106036981679</v>
      </c>
      <c r="AF447" s="8">
        <v>0.42077580038298457</v>
      </c>
      <c r="AG447" s="8">
        <v>0.41845069668641405</v>
      </c>
      <c r="AH447" s="8">
        <v>0.41599471793009457</v>
      </c>
      <c r="AI447" s="8">
        <v>0.41359979857147755</v>
      </c>
      <c r="AJ447" s="8">
        <v>0.41128537135849158</v>
      </c>
      <c r="AK447" s="8">
        <v>0.40908551595142834</v>
      </c>
      <c r="AL447" s="8">
        <v>0.4070318924640014</v>
      </c>
      <c r="AM447" s="8">
        <v>0.40510586274063465</v>
      </c>
      <c r="AN447" s="8">
        <v>0.40329861192841304</v>
      </c>
      <c r="AO447" s="8">
        <v>0.40155058479374989</v>
      </c>
      <c r="AP447" s="8">
        <v>0.39985136258449711</v>
      </c>
      <c r="AQ447" s="8">
        <v>0.39816124597419433</v>
      </c>
      <c r="AR447" s="8">
        <v>0.39647429955265207</v>
      </c>
      <c r="AS447" s="8">
        <v>0.39475878189259561</v>
      </c>
      <c r="AT447" s="8">
        <v>0.39300664025333504</v>
      </c>
      <c r="AU447" s="8">
        <v>0.39116589458198386</v>
      </c>
      <c r="AV447" s="8">
        <v>0.38917828919320191</v>
      </c>
      <c r="AW447" s="8">
        <v>0.38704787280120612</v>
      </c>
      <c r="AX447" s="8">
        <v>0.38476994734085984</v>
      </c>
      <c r="AY447" s="8">
        <v>0.38230369889777149</v>
      </c>
      <c r="AZ447" s="8">
        <v>0.37963734053272485</v>
      </c>
      <c r="BA447" s="8">
        <v>0.37677545513857907</v>
      </c>
      <c r="BB447" s="8">
        <v>0.37373188062219792</v>
      </c>
      <c r="BC447" s="8">
        <v>0.37047152080800783</v>
      </c>
      <c r="BD447" s="8">
        <v>0.36700186686328301</v>
      </c>
      <c r="BE447" s="8"/>
      <c r="BF447" s="8"/>
    </row>
    <row r="448" spans="1:58">
      <c r="B448" s="6" t="s">
        <v>132</v>
      </c>
      <c r="C448" s="8">
        <v>0.75109998216434926</v>
      </c>
      <c r="D448" s="8">
        <v>0.73799343366397363</v>
      </c>
      <c r="E448" s="8">
        <v>0.72438725303833185</v>
      </c>
      <c r="F448" s="8">
        <v>0.7099353834091352</v>
      </c>
      <c r="G448" s="8">
        <v>0.6956812386231046</v>
      </c>
      <c r="H448" s="8">
        <v>0.68366109105976514</v>
      </c>
      <c r="I448" s="8">
        <v>0.67347328060952127</v>
      </c>
      <c r="J448" s="8">
        <v>0.66374822316470095</v>
      </c>
      <c r="K448" s="8">
        <v>0.65350836316486682</v>
      </c>
      <c r="L448" s="8">
        <v>0.64232586681200798</v>
      </c>
      <c r="M448" s="8">
        <v>0.63042732971903992</v>
      </c>
      <c r="N448" s="8">
        <v>0.61807130208008143</v>
      </c>
      <c r="O448" s="8" t="e">
        <v>#N/A</v>
      </c>
      <c r="P448" s="8" t="e">
        <v>#N/A</v>
      </c>
      <c r="Q448" s="8" t="e">
        <v>#N/A</v>
      </c>
      <c r="R448" s="8" t="e">
        <v>#N/A</v>
      </c>
      <c r="S448" s="8" t="e">
        <v>#N/A</v>
      </c>
      <c r="T448" s="8" t="e">
        <v>#N/A</v>
      </c>
      <c r="U448" s="8" t="e">
        <v>#N/A</v>
      </c>
      <c r="V448" s="8" t="e">
        <v>#N/A</v>
      </c>
      <c r="W448" s="8" t="e">
        <v>#N/A</v>
      </c>
      <c r="X448" s="8" t="e">
        <v>#N/A</v>
      </c>
      <c r="Y448" s="8" t="e">
        <v>#N/A</v>
      </c>
      <c r="Z448" s="8" t="e">
        <v>#N/A</v>
      </c>
      <c r="AA448" s="8" t="e">
        <v>#N/A</v>
      </c>
      <c r="AB448" s="8" t="e">
        <v>#N/A</v>
      </c>
      <c r="AC448" s="8" t="e">
        <v>#N/A</v>
      </c>
      <c r="AD448" s="8" t="e">
        <v>#N/A</v>
      </c>
      <c r="AE448" s="8" t="e">
        <v>#N/A</v>
      </c>
      <c r="AF448" s="8" t="e">
        <v>#N/A</v>
      </c>
      <c r="AG448" s="8" t="e">
        <v>#N/A</v>
      </c>
      <c r="AH448" s="8" t="e">
        <v>#N/A</v>
      </c>
      <c r="AI448" s="8" t="e">
        <v>#N/A</v>
      </c>
      <c r="AJ448" s="8" t="e">
        <v>#N/A</v>
      </c>
      <c r="AK448" s="8" t="e">
        <v>#N/A</v>
      </c>
      <c r="AL448" s="8" t="e">
        <v>#N/A</v>
      </c>
      <c r="AM448" s="8" t="e">
        <v>#N/A</v>
      </c>
      <c r="AN448" s="8" t="e">
        <v>#N/A</v>
      </c>
      <c r="AO448" s="8" t="e">
        <v>#N/A</v>
      </c>
      <c r="AP448" s="8" t="e">
        <v>#N/A</v>
      </c>
      <c r="AQ448" s="8" t="e">
        <v>#N/A</v>
      </c>
      <c r="AR448" s="8" t="e">
        <v>#N/A</v>
      </c>
      <c r="AS448" s="8" t="e">
        <v>#N/A</v>
      </c>
      <c r="AT448" s="8" t="e">
        <v>#N/A</v>
      </c>
      <c r="AU448" s="8" t="e">
        <v>#N/A</v>
      </c>
      <c r="AV448" s="8" t="e">
        <v>#N/A</v>
      </c>
      <c r="AW448" s="8" t="e">
        <v>#N/A</v>
      </c>
      <c r="AX448" s="8" t="e">
        <v>#N/A</v>
      </c>
      <c r="AY448" s="8" t="e">
        <v>#N/A</v>
      </c>
      <c r="AZ448" s="8" t="e">
        <v>#N/A</v>
      </c>
      <c r="BA448" s="8" t="e">
        <v>#N/A</v>
      </c>
      <c r="BB448" s="8" t="e">
        <v>#N/A</v>
      </c>
      <c r="BC448" s="8" t="e">
        <v>#N/A</v>
      </c>
      <c r="BD448" s="8" t="e">
        <v>#N/A</v>
      </c>
      <c r="BE448" s="8"/>
      <c r="BF448" s="8"/>
    </row>
    <row r="449" spans="1:58">
      <c r="B449" s="6" t="s">
        <v>133</v>
      </c>
      <c r="C449" s="8" t="e">
        <v>#N/A</v>
      </c>
      <c r="D449" s="8" t="e">
        <v>#N/A</v>
      </c>
      <c r="E449" s="8" t="e">
        <v>#N/A</v>
      </c>
      <c r="F449" s="8" t="e">
        <v>#N/A</v>
      </c>
      <c r="G449" s="8" t="e">
        <v>#N/A</v>
      </c>
      <c r="H449" s="8" t="e">
        <v>#N/A</v>
      </c>
      <c r="I449" s="8" t="e">
        <v>#N/A</v>
      </c>
      <c r="J449" s="8" t="e">
        <v>#N/A</v>
      </c>
      <c r="K449" s="8" t="e">
        <v>#N/A</v>
      </c>
      <c r="L449" s="8" t="e">
        <v>#N/A</v>
      </c>
      <c r="M449" s="8" t="e">
        <v>#N/A</v>
      </c>
      <c r="N449" s="8" t="e">
        <v>#N/A</v>
      </c>
      <c r="O449" s="8">
        <v>0.60616674075785171</v>
      </c>
      <c r="P449" s="8">
        <v>0.59338360649442712</v>
      </c>
      <c r="Q449" s="8">
        <v>0.58051472067060972</v>
      </c>
      <c r="R449" s="8">
        <v>0.56760524903486598</v>
      </c>
      <c r="S449" s="8">
        <v>0.55461986953142128</v>
      </c>
      <c r="T449" s="8">
        <v>0.54157465954701234</v>
      </c>
      <c r="U449" s="8">
        <v>0.52850594410310348</v>
      </c>
      <c r="V449" s="8">
        <v>0.5153991332563489</v>
      </c>
      <c r="W449" s="8">
        <v>0.5022939693683558</v>
      </c>
      <c r="X449" s="8">
        <v>0.48916675710258922</v>
      </c>
      <c r="Y449" s="8">
        <v>0.47606691464033712</v>
      </c>
      <c r="Z449" s="8">
        <v>0.46301697205690429</v>
      </c>
      <c r="AA449" s="8">
        <v>0.45007979541043885</v>
      </c>
      <c r="AB449" s="8">
        <v>0.43727228294567078</v>
      </c>
      <c r="AC449" s="8">
        <v>0.42459213119834599</v>
      </c>
      <c r="AD449" s="8">
        <v>0.41214016369993189</v>
      </c>
      <c r="AE449" s="8">
        <v>0.3998241206002035</v>
      </c>
      <c r="AF449" s="8">
        <v>0.38768018409253058</v>
      </c>
      <c r="AG449" s="8">
        <v>0.37566090082383852</v>
      </c>
      <c r="AH449" s="8">
        <v>0.36375511761759632</v>
      </c>
      <c r="AI449" s="8">
        <v>0.35195947880974293</v>
      </c>
      <c r="AJ449" s="8">
        <v>0.34025555011057051</v>
      </c>
      <c r="AK449" s="8">
        <v>0.32867830544065985</v>
      </c>
      <c r="AL449" s="8">
        <v>0.31720701500878656</v>
      </c>
      <c r="AM449" s="8">
        <v>0.30579740446257697</v>
      </c>
      <c r="AN449" s="8">
        <v>0.29443464826321397</v>
      </c>
      <c r="AO449" s="8">
        <v>0.28311871926732834</v>
      </c>
      <c r="AP449" s="8">
        <v>0.27186059845141564</v>
      </c>
      <c r="AQ449" s="8">
        <v>0.26063857319910905</v>
      </c>
      <c r="AR449" s="8">
        <v>0.24943465767010858</v>
      </c>
      <c r="AS449" s="8">
        <v>0.23824290999800241</v>
      </c>
      <c r="AT449" s="8">
        <v>0.2270616671094591</v>
      </c>
      <c r="AU449" s="8">
        <v>0.21591968975516052</v>
      </c>
      <c r="AV449" s="8">
        <v>0.20484005532878158</v>
      </c>
      <c r="AW449" s="8">
        <v>0.19382137331467866</v>
      </c>
      <c r="AX449" s="8">
        <v>0.1828686136425276</v>
      </c>
      <c r="AY449" s="8">
        <v>0.17203901056428317</v>
      </c>
      <c r="AZ449" s="8">
        <v>0.1613503284806285</v>
      </c>
      <c r="BA449" s="8">
        <v>0.15081270509545347</v>
      </c>
      <c r="BB449" s="8">
        <v>0.14040422646975897</v>
      </c>
      <c r="BC449" s="8">
        <v>0.13018030423464683</v>
      </c>
      <c r="BD449" s="8">
        <v>0.12016018471176541</v>
      </c>
      <c r="BE449" s="8"/>
      <c r="BF449" s="8"/>
    </row>
    <row r="450" spans="1:58">
      <c r="B450" s="6" t="s">
        <v>134</v>
      </c>
      <c r="C450" s="8">
        <v>1.4529735681272707E-2</v>
      </c>
      <c r="D450" s="8">
        <v>1.2032706208742567E-2</v>
      </c>
      <c r="E450" s="8">
        <v>9.8653332245787258E-3</v>
      </c>
      <c r="F450" s="8">
        <v>7.8817436884367278E-3</v>
      </c>
      <c r="G450" s="8">
        <v>6.3295361562329391E-3</v>
      </c>
      <c r="H450" s="8">
        <v>5.0008723244174512E-3</v>
      </c>
      <c r="I450" s="8">
        <v>3.8671447764041041E-3</v>
      </c>
      <c r="J450" s="8">
        <v>2.9619794759399342E-3</v>
      </c>
      <c r="K450" s="8">
        <v>2.2303738639282743E-3</v>
      </c>
      <c r="L450" s="8">
        <v>1.6526769393123187E-3</v>
      </c>
      <c r="M450" s="8">
        <v>1.2046671375103841E-3</v>
      </c>
      <c r="N450" s="8">
        <v>8.6069436274313247E-4</v>
      </c>
      <c r="O450" s="8" t="e">
        <v>#N/A</v>
      </c>
      <c r="P450" s="8" t="e">
        <v>#N/A</v>
      </c>
      <c r="Q450" s="8" t="e">
        <v>#N/A</v>
      </c>
      <c r="R450" s="8" t="e">
        <v>#N/A</v>
      </c>
      <c r="S450" s="8" t="e">
        <v>#N/A</v>
      </c>
      <c r="T450" s="8" t="e">
        <v>#N/A</v>
      </c>
      <c r="U450" s="8" t="e">
        <v>#N/A</v>
      </c>
      <c r="V450" s="8" t="e">
        <v>#N/A</v>
      </c>
      <c r="W450" s="8" t="e">
        <v>#N/A</v>
      </c>
      <c r="X450" s="8" t="e">
        <v>#N/A</v>
      </c>
      <c r="Y450" s="8" t="e">
        <v>#N/A</v>
      </c>
      <c r="Z450" s="8" t="e">
        <v>#N/A</v>
      </c>
      <c r="AA450" s="8" t="e">
        <v>#N/A</v>
      </c>
      <c r="AB450" s="8" t="e">
        <v>#N/A</v>
      </c>
      <c r="AC450" s="8" t="e">
        <v>#N/A</v>
      </c>
      <c r="AD450" s="8" t="e">
        <v>#N/A</v>
      </c>
      <c r="AE450" s="8" t="e">
        <v>#N/A</v>
      </c>
      <c r="AF450" s="8" t="e">
        <v>#N/A</v>
      </c>
      <c r="AG450" s="8" t="e">
        <v>#N/A</v>
      </c>
      <c r="AH450" s="8" t="e">
        <v>#N/A</v>
      </c>
      <c r="AI450" s="8" t="e">
        <v>#N/A</v>
      </c>
      <c r="AJ450" s="8" t="e">
        <v>#N/A</v>
      </c>
      <c r="AK450" s="8" t="e">
        <v>#N/A</v>
      </c>
      <c r="AL450" s="8" t="e">
        <v>#N/A</v>
      </c>
      <c r="AM450" s="8" t="e">
        <v>#N/A</v>
      </c>
      <c r="AN450" s="8" t="e">
        <v>#N/A</v>
      </c>
      <c r="AO450" s="8" t="e">
        <v>#N/A</v>
      </c>
      <c r="AP450" s="8" t="e">
        <v>#N/A</v>
      </c>
      <c r="AQ450" s="8" t="e">
        <v>#N/A</v>
      </c>
      <c r="AR450" s="8" t="e">
        <v>#N/A</v>
      </c>
      <c r="AS450" s="8" t="e">
        <v>#N/A</v>
      </c>
      <c r="AT450" s="8" t="e">
        <v>#N/A</v>
      </c>
      <c r="AU450" s="8" t="e">
        <v>#N/A</v>
      </c>
      <c r="AV450" s="8" t="e">
        <v>#N/A</v>
      </c>
      <c r="AW450" s="8" t="e">
        <v>#N/A</v>
      </c>
      <c r="AX450" s="8" t="e">
        <v>#N/A</v>
      </c>
      <c r="AY450" s="8" t="e">
        <v>#N/A</v>
      </c>
      <c r="AZ450" s="8" t="e">
        <v>#N/A</v>
      </c>
      <c r="BA450" s="8" t="e">
        <v>#N/A</v>
      </c>
      <c r="BB450" s="8" t="e">
        <v>#N/A</v>
      </c>
      <c r="BC450" s="8" t="e">
        <v>#N/A</v>
      </c>
      <c r="BD450" s="8" t="e">
        <v>#N/A</v>
      </c>
      <c r="BE450" s="8"/>
      <c r="BF450" s="8"/>
    </row>
    <row r="451" spans="1:58">
      <c r="B451" s="6" t="s">
        <v>99</v>
      </c>
      <c r="C451" s="8">
        <v>1</v>
      </c>
      <c r="D451" s="8">
        <v>1</v>
      </c>
      <c r="E451" s="8">
        <v>1</v>
      </c>
      <c r="F451" s="8">
        <v>1</v>
      </c>
      <c r="G451" s="8">
        <v>1</v>
      </c>
      <c r="H451" s="8">
        <v>1</v>
      </c>
      <c r="I451" s="8">
        <v>1</v>
      </c>
      <c r="J451" s="8">
        <v>1</v>
      </c>
      <c r="K451" s="8">
        <v>1</v>
      </c>
      <c r="L451" s="8">
        <v>1</v>
      </c>
      <c r="M451" s="8">
        <v>1</v>
      </c>
      <c r="N451" s="8">
        <v>1</v>
      </c>
      <c r="O451" s="8">
        <v>1</v>
      </c>
      <c r="P451" s="8">
        <v>1</v>
      </c>
      <c r="Q451" s="8">
        <v>1</v>
      </c>
      <c r="R451" s="8">
        <v>1</v>
      </c>
      <c r="S451" s="8">
        <v>1</v>
      </c>
      <c r="T451" s="8">
        <v>1</v>
      </c>
      <c r="U451" s="8">
        <v>1</v>
      </c>
      <c r="V451" s="8">
        <v>1</v>
      </c>
      <c r="W451" s="8">
        <v>1</v>
      </c>
      <c r="X451" s="8">
        <v>1</v>
      </c>
      <c r="Y451" s="8">
        <v>1</v>
      </c>
      <c r="Z451" s="8">
        <v>1</v>
      </c>
      <c r="AA451" s="8">
        <v>1</v>
      </c>
      <c r="AB451" s="8">
        <v>1</v>
      </c>
      <c r="AC451" s="8">
        <v>1</v>
      </c>
      <c r="AD451" s="8">
        <v>1</v>
      </c>
      <c r="AE451" s="8">
        <v>1</v>
      </c>
      <c r="AF451" s="8">
        <v>1</v>
      </c>
      <c r="AG451" s="8">
        <v>1</v>
      </c>
      <c r="AH451" s="8">
        <v>1</v>
      </c>
      <c r="AI451" s="8">
        <v>1</v>
      </c>
      <c r="AJ451" s="8">
        <v>1</v>
      </c>
      <c r="AK451" s="8">
        <v>1</v>
      </c>
      <c r="AL451" s="8">
        <v>1</v>
      </c>
      <c r="AM451" s="8">
        <v>1</v>
      </c>
      <c r="AN451" s="8">
        <v>1</v>
      </c>
      <c r="AO451" s="8">
        <v>1</v>
      </c>
      <c r="AP451" s="8">
        <v>1</v>
      </c>
      <c r="AQ451" s="8">
        <v>1</v>
      </c>
      <c r="AR451" s="8">
        <v>1</v>
      </c>
      <c r="AS451" s="8">
        <v>1</v>
      </c>
      <c r="AT451" s="8">
        <v>1</v>
      </c>
      <c r="AU451" s="8">
        <v>1</v>
      </c>
      <c r="AV451" s="8">
        <v>1</v>
      </c>
      <c r="AW451" s="8">
        <v>1</v>
      </c>
      <c r="AX451" s="8">
        <v>1</v>
      </c>
      <c r="AY451" s="8">
        <v>1</v>
      </c>
      <c r="AZ451" s="8">
        <v>1</v>
      </c>
      <c r="BA451" s="8">
        <v>1</v>
      </c>
      <c r="BB451" s="8">
        <v>1</v>
      </c>
      <c r="BC451" s="8">
        <v>1</v>
      </c>
      <c r="BD451" s="8">
        <v>1</v>
      </c>
      <c r="BE451" s="8"/>
      <c r="BF451" s="8"/>
    </row>
    <row r="452" spans="1:58">
      <c r="B452" s="6" t="s">
        <v>135</v>
      </c>
      <c r="C452" s="8">
        <v>0.10264768129517721</v>
      </c>
      <c r="D452" s="8">
        <v>0.1020193923002391</v>
      </c>
      <c r="E452" s="8">
        <v>0.1012413232486476</v>
      </c>
      <c r="F452" s="8">
        <v>0.10050799551494516</v>
      </c>
      <c r="G452" s="8">
        <v>9.9773585316674226E-2</v>
      </c>
      <c r="H452" s="8">
        <v>9.9484510789562636E-2</v>
      </c>
      <c r="I452" s="8">
        <v>9.9469880047152265E-2</v>
      </c>
      <c r="J452" s="8">
        <v>9.9550597024261098E-2</v>
      </c>
      <c r="K452" s="8">
        <v>9.9494175596527346E-2</v>
      </c>
      <c r="L452" s="8">
        <v>9.9265238729086588E-2</v>
      </c>
      <c r="M452" s="8">
        <v>9.8933726507571651E-2</v>
      </c>
      <c r="N452" s="8">
        <v>9.8534148777258426E-2</v>
      </c>
      <c r="O452" s="8">
        <v>9.8063962600483376E-2</v>
      </c>
      <c r="P452" s="8">
        <v>9.751921824736294E-2</v>
      </c>
      <c r="Q452" s="8">
        <v>9.6906526966800507E-2</v>
      </c>
      <c r="R452" s="8">
        <v>9.6232428176222337E-2</v>
      </c>
      <c r="S452" s="8">
        <v>9.54092772846446E-2</v>
      </c>
      <c r="T452" s="8">
        <v>9.4475604336352437E-2</v>
      </c>
      <c r="U452" s="8">
        <v>9.3504872157947186E-2</v>
      </c>
      <c r="V452" s="8">
        <v>9.2497861517894367E-2</v>
      </c>
      <c r="W452" s="8">
        <v>9.1455973038863436E-2</v>
      </c>
      <c r="X452" s="8">
        <v>9.0337956038750389E-2</v>
      </c>
      <c r="Y452" s="8">
        <v>8.9201960781702075E-2</v>
      </c>
      <c r="Z452" s="8">
        <v>8.8065134609051438E-2</v>
      </c>
      <c r="AA452" s="8">
        <v>8.6899007823429464E-2</v>
      </c>
      <c r="AB452" s="8">
        <v>8.5713144696616519E-2</v>
      </c>
      <c r="AC452" s="8">
        <v>8.4496530872416972E-2</v>
      </c>
      <c r="AD452" s="8">
        <v>8.3257769365905218E-2</v>
      </c>
      <c r="AE452" s="8">
        <v>8.2010433749115819E-2</v>
      </c>
      <c r="AF452" s="8">
        <v>8.0737831725766235E-2</v>
      </c>
      <c r="AG452" s="8">
        <v>7.9411024652391193E-2</v>
      </c>
      <c r="AH452" s="8">
        <v>7.8013390337539498E-2</v>
      </c>
      <c r="AI452" s="8">
        <v>7.656799808315741E-2</v>
      </c>
      <c r="AJ452" s="8">
        <v>7.5120233972993458E-2</v>
      </c>
      <c r="AK452" s="8">
        <v>7.3596758723384836E-2</v>
      </c>
      <c r="AL452" s="8">
        <v>7.2008638833709393E-2</v>
      </c>
      <c r="AM452" s="8">
        <v>7.0378156205636894E-2</v>
      </c>
      <c r="AN452" s="8">
        <v>6.8667664175490389E-2</v>
      </c>
      <c r="AO452" s="8">
        <v>6.6897573829762011E-2</v>
      </c>
      <c r="AP452" s="8">
        <v>6.503808745787841E-2</v>
      </c>
      <c r="AQ452" s="8">
        <v>6.3063347602700853E-2</v>
      </c>
      <c r="AR452" s="8">
        <v>6.0938371312831682E-2</v>
      </c>
      <c r="AS452" s="8">
        <v>5.8624229038997375E-2</v>
      </c>
      <c r="AT452" s="8">
        <v>5.6142802191707752E-2</v>
      </c>
      <c r="AU452" s="8">
        <v>5.3450402177133337E-2</v>
      </c>
      <c r="AV452" s="8">
        <v>5.0584326326058526E-2</v>
      </c>
      <c r="AW452" s="8">
        <v>4.7563641648702915E-2</v>
      </c>
      <c r="AX452" s="8">
        <v>4.4399518851846342E-2</v>
      </c>
      <c r="AY452" s="8">
        <v>4.1124946630137819E-2</v>
      </c>
      <c r="AZ452" s="8">
        <v>3.7722834759848271E-2</v>
      </c>
      <c r="BA452" s="8">
        <v>3.4264661980843103E-2</v>
      </c>
      <c r="BB452" s="8">
        <v>3.0759872400753972E-2</v>
      </c>
      <c r="BC452" s="8">
        <v>2.7314416015545157E-2</v>
      </c>
      <c r="BD452" s="8">
        <v>2.3914792431841806E-2</v>
      </c>
      <c r="BE452" s="8"/>
      <c r="BF452" s="8"/>
    </row>
    <row r="453" spans="1:58">
      <c r="B453" s="6" t="s">
        <v>136</v>
      </c>
      <c r="C453" s="8">
        <v>4.4200113193185377E-2</v>
      </c>
      <c r="D453" s="8">
        <v>4.3272293826110593E-2</v>
      </c>
      <c r="E453" s="8">
        <v>4.2294021768432867E-2</v>
      </c>
      <c r="F453" s="8">
        <v>4.1248248882163135E-2</v>
      </c>
      <c r="G453" s="8">
        <v>4.0197796303028076E-2</v>
      </c>
      <c r="H453" s="8">
        <v>3.943178968258295E-2</v>
      </c>
      <c r="I453" s="8">
        <v>3.870849989639126E-2</v>
      </c>
      <c r="J453" s="8">
        <v>3.8009808716161449E-2</v>
      </c>
      <c r="K453" s="8">
        <v>3.722253908761982E-2</v>
      </c>
      <c r="L453" s="8">
        <v>3.6376368503398392E-2</v>
      </c>
      <c r="M453" s="8">
        <v>3.5437874823882776E-2</v>
      </c>
      <c r="N453" s="8">
        <v>3.441887585406736E-2</v>
      </c>
      <c r="O453" s="8">
        <v>3.3345175065839623E-2</v>
      </c>
      <c r="P453" s="8">
        <v>3.2221461237313571E-2</v>
      </c>
      <c r="Q453" s="8">
        <v>3.1050609759416412E-2</v>
      </c>
      <c r="R453" s="8">
        <v>2.9831074526876954E-2</v>
      </c>
      <c r="S453" s="8">
        <v>2.8538077855218742E-2</v>
      </c>
      <c r="T453" s="8">
        <v>2.7139499427554861E-2</v>
      </c>
      <c r="U453" s="8">
        <v>2.5614246396808101E-2</v>
      </c>
      <c r="V453" s="8">
        <v>2.4014177345573103E-2</v>
      </c>
      <c r="W453" s="8">
        <v>2.2338549638560683E-2</v>
      </c>
      <c r="X453" s="8">
        <v>2.0648971925403044E-2</v>
      </c>
      <c r="Y453" s="8">
        <v>1.8923637465882229E-2</v>
      </c>
      <c r="Z453" s="8">
        <v>1.7183651215777834E-2</v>
      </c>
      <c r="AA453" s="8">
        <v>1.5412958153282237E-2</v>
      </c>
      <c r="AB453" s="8">
        <v>1.3630364140662555E-2</v>
      </c>
      <c r="AC453" s="8">
        <v>1.1884727826558731E-2</v>
      </c>
      <c r="AD453" s="8">
        <v>1.0225656403158256E-2</v>
      </c>
      <c r="AE453" s="8">
        <v>8.7241889857071833E-3</v>
      </c>
      <c r="AF453" s="8">
        <v>7.3215848086333399E-3</v>
      </c>
      <c r="AG453" s="8">
        <v>5.9991302738309224E-3</v>
      </c>
      <c r="AH453" s="8">
        <v>4.7778495601808173E-3</v>
      </c>
      <c r="AI453" s="8" t="e">
        <v>#N/A</v>
      </c>
      <c r="AJ453" s="8" t="e">
        <v>#N/A</v>
      </c>
      <c r="AK453" s="8" t="e">
        <v>#N/A</v>
      </c>
      <c r="AL453" s="8" t="e">
        <v>#N/A</v>
      </c>
      <c r="AM453" s="8" t="e">
        <v>#N/A</v>
      </c>
      <c r="AN453" s="8" t="e">
        <v>#N/A</v>
      </c>
      <c r="AO453" s="8" t="e">
        <v>#N/A</v>
      </c>
      <c r="AP453" s="8" t="e">
        <v>#N/A</v>
      </c>
      <c r="AQ453" s="8" t="e">
        <v>#N/A</v>
      </c>
      <c r="AR453" s="8" t="e">
        <v>#N/A</v>
      </c>
      <c r="AS453" s="8" t="e">
        <v>#N/A</v>
      </c>
      <c r="AT453" s="8" t="e">
        <v>#N/A</v>
      </c>
      <c r="AU453" s="8" t="e">
        <v>#N/A</v>
      </c>
      <c r="AV453" s="8" t="e">
        <v>#N/A</v>
      </c>
      <c r="AW453" s="8" t="e">
        <v>#N/A</v>
      </c>
      <c r="AX453" s="8" t="e">
        <v>#N/A</v>
      </c>
      <c r="AY453" s="8" t="e">
        <v>#N/A</v>
      </c>
      <c r="AZ453" s="8" t="e">
        <v>#N/A</v>
      </c>
      <c r="BA453" s="8" t="e">
        <v>#N/A</v>
      </c>
      <c r="BB453" s="8" t="e">
        <v>#N/A</v>
      </c>
      <c r="BC453" s="8" t="e">
        <v>#N/A</v>
      </c>
      <c r="BD453" s="8" t="e">
        <v>#N/A</v>
      </c>
      <c r="BE453" s="8"/>
      <c r="BF453" s="8"/>
    </row>
    <row r="455" spans="1:58">
      <c r="A455" s="6" t="s">
        <v>321</v>
      </c>
      <c r="B455" s="6" t="s">
        <v>117</v>
      </c>
      <c r="C455" s="24">
        <v>191045.48061143566</v>
      </c>
      <c r="D455" s="24">
        <v>195918.9380499261</v>
      </c>
      <c r="E455" s="24">
        <v>201208.69572051254</v>
      </c>
      <c r="F455" s="24">
        <v>206692.55659010026</v>
      </c>
      <c r="G455" s="24">
        <v>212163.04883987381</v>
      </c>
      <c r="H455" s="24">
        <v>213732.53830812656</v>
      </c>
      <c r="I455" s="24">
        <v>217208.08050945646</v>
      </c>
      <c r="J455" s="24">
        <v>216156.36102394146</v>
      </c>
      <c r="K455" s="24">
        <v>215592.95435628993</v>
      </c>
      <c r="L455" s="24">
        <v>215853.68977695971</v>
      </c>
      <c r="M455" s="24">
        <v>216596.57248348763</v>
      </c>
      <c r="N455" s="24">
        <v>217222.39359125635</v>
      </c>
      <c r="O455" s="24">
        <v>217921.77919801971</v>
      </c>
      <c r="P455" s="24">
        <v>218731.07888183184</v>
      </c>
      <c r="Q455" s="24">
        <v>219673.00030703691</v>
      </c>
      <c r="R455" s="24">
        <v>220460.79264466575</v>
      </c>
      <c r="S455" s="24">
        <v>220994.99792230444</v>
      </c>
      <c r="T455" s="24">
        <v>221532.09386363457</v>
      </c>
      <c r="U455" s="24">
        <v>222104.98537711269</v>
      </c>
      <c r="V455" s="24">
        <v>222628.43919456436</v>
      </c>
      <c r="W455" s="24">
        <v>223122.33915977628</v>
      </c>
      <c r="X455" s="24">
        <v>223173.22110456956</v>
      </c>
      <c r="Y455" s="24">
        <v>223073.69395051041</v>
      </c>
      <c r="Z455" s="24">
        <v>222934.96890823607</v>
      </c>
      <c r="AA455" s="24">
        <v>222449.62031516078</v>
      </c>
      <c r="AB455" s="24">
        <v>221893.80243156556</v>
      </c>
      <c r="AC455" s="24">
        <v>221595.69611986022</v>
      </c>
      <c r="AD455" s="24">
        <v>221080.68562441706</v>
      </c>
      <c r="AE455" s="24">
        <v>220390.66691359677</v>
      </c>
      <c r="AF455" s="24">
        <v>219537.06515539633</v>
      </c>
      <c r="AG455" s="24">
        <v>218606.915938019</v>
      </c>
      <c r="AH455" s="24">
        <v>217744.93499542581</v>
      </c>
      <c r="AI455" s="24">
        <v>216939.63859832563</v>
      </c>
      <c r="AJ455" s="24">
        <v>216118.28965349239</v>
      </c>
      <c r="AK455" s="24">
        <v>215471.75602197967</v>
      </c>
      <c r="AL455" s="24">
        <v>214884.4568926401</v>
      </c>
      <c r="AM455" s="24">
        <v>214494.74744753132</v>
      </c>
      <c r="AN455" s="24">
        <v>214183.67137844639</v>
      </c>
      <c r="AO455" s="24">
        <v>213932.60834367579</v>
      </c>
      <c r="AP455" s="24">
        <v>213820.93128829112</v>
      </c>
      <c r="AQ455" s="24">
        <v>213747.1494608543</v>
      </c>
      <c r="AR455" s="24">
        <v>213796.26344006331</v>
      </c>
      <c r="AS455" s="24">
        <v>213886.63578489766</v>
      </c>
      <c r="AT455" s="24">
        <v>214014.65217472464</v>
      </c>
      <c r="AU455" s="24">
        <v>214195.1411734556</v>
      </c>
      <c r="AV455" s="24">
        <v>214397.81010482553</v>
      </c>
      <c r="AW455" s="24">
        <v>214636.46302043254</v>
      </c>
      <c r="AX455" s="24">
        <v>214857.74540940829</v>
      </c>
      <c r="AY455" s="24">
        <v>215081.36770006036</v>
      </c>
      <c r="AZ455" s="24">
        <v>215266.41948016558</v>
      </c>
      <c r="BA455" s="24">
        <v>215430.90857454081</v>
      </c>
      <c r="BB455" s="24">
        <v>215504.24255397473</v>
      </c>
      <c r="BC455" s="24">
        <v>215499.86071124329</v>
      </c>
      <c r="BD455" s="24">
        <v>215428.81093552453</v>
      </c>
      <c r="BE455" s="24"/>
      <c r="BF455" s="24"/>
    </row>
    <row r="456" spans="1:58">
      <c r="B456" s="6" t="s">
        <v>118</v>
      </c>
      <c r="C456" s="24" t="e">
        <v>#N/A</v>
      </c>
      <c r="D456" s="24" t="e">
        <v>#N/A</v>
      </c>
      <c r="E456" s="24" t="e">
        <v>#N/A</v>
      </c>
      <c r="F456" s="24" t="e">
        <v>#N/A</v>
      </c>
      <c r="G456" s="24" t="e">
        <v>#N/A</v>
      </c>
      <c r="H456" s="24" t="e">
        <v>#N/A</v>
      </c>
      <c r="I456" s="24" t="e">
        <v>#N/A</v>
      </c>
      <c r="J456" s="24" t="e">
        <v>#N/A</v>
      </c>
      <c r="K456" s="24" t="e">
        <v>#N/A</v>
      </c>
      <c r="L456" s="24" t="e">
        <v>#N/A</v>
      </c>
      <c r="M456" s="24" t="e">
        <v>#N/A</v>
      </c>
      <c r="N456" s="24" t="e">
        <v>#N/A</v>
      </c>
      <c r="O456" s="24" t="e">
        <v>#N/A</v>
      </c>
      <c r="P456" s="24" t="e">
        <v>#N/A</v>
      </c>
      <c r="Q456" s="24" t="e">
        <v>#N/A</v>
      </c>
      <c r="R456" s="24" t="e">
        <v>#N/A</v>
      </c>
      <c r="S456" s="24" t="e">
        <v>#N/A</v>
      </c>
      <c r="T456" s="24" t="e">
        <v>#N/A</v>
      </c>
      <c r="U456" s="24" t="e">
        <v>#N/A</v>
      </c>
      <c r="V456" s="24" t="e">
        <v>#N/A</v>
      </c>
      <c r="W456" s="24" t="e">
        <v>#N/A</v>
      </c>
      <c r="X456" s="24" t="e">
        <v>#N/A</v>
      </c>
      <c r="Y456" s="24" t="e">
        <v>#N/A</v>
      </c>
      <c r="Z456" s="24" t="e">
        <v>#N/A</v>
      </c>
      <c r="AA456" s="24" t="e">
        <v>#N/A</v>
      </c>
      <c r="AB456" s="24" t="e">
        <v>#N/A</v>
      </c>
      <c r="AC456" s="24" t="e">
        <v>#N/A</v>
      </c>
      <c r="AD456" s="24" t="e">
        <v>#N/A</v>
      </c>
      <c r="AE456" s="24" t="e">
        <v>#N/A</v>
      </c>
      <c r="AF456" s="24" t="e">
        <v>#N/A</v>
      </c>
      <c r="AG456" s="24" t="e">
        <v>#N/A</v>
      </c>
      <c r="AH456" s="24" t="e">
        <v>#N/A</v>
      </c>
      <c r="AI456" s="24" t="e">
        <v>#N/A</v>
      </c>
      <c r="AJ456" s="24" t="e">
        <v>#N/A</v>
      </c>
      <c r="AK456" s="24" t="e">
        <v>#N/A</v>
      </c>
      <c r="AL456" s="24" t="e">
        <v>#N/A</v>
      </c>
      <c r="AM456" s="24" t="e">
        <v>#N/A</v>
      </c>
      <c r="AN456" s="24" t="e">
        <v>#N/A</v>
      </c>
      <c r="AO456" s="24" t="e">
        <v>#N/A</v>
      </c>
      <c r="AP456" s="24" t="e">
        <v>#N/A</v>
      </c>
      <c r="AQ456" s="24" t="e">
        <v>#N/A</v>
      </c>
      <c r="AR456" s="24" t="e">
        <v>#N/A</v>
      </c>
      <c r="AS456" s="24" t="e">
        <v>#N/A</v>
      </c>
      <c r="AT456" s="24" t="e">
        <v>#N/A</v>
      </c>
      <c r="AU456" s="24" t="e">
        <v>#N/A</v>
      </c>
      <c r="AV456" s="24" t="e">
        <v>#N/A</v>
      </c>
      <c r="AW456" s="24" t="e">
        <v>#N/A</v>
      </c>
      <c r="AX456" s="24" t="e">
        <v>#N/A</v>
      </c>
      <c r="AY456" s="24" t="e">
        <v>#N/A</v>
      </c>
      <c r="AZ456" s="24" t="e">
        <v>#N/A</v>
      </c>
      <c r="BA456" s="24" t="e">
        <v>#N/A</v>
      </c>
      <c r="BB456" s="24" t="e">
        <v>#N/A</v>
      </c>
      <c r="BC456" s="24" t="e">
        <v>#N/A</v>
      </c>
      <c r="BD456" s="24" t="e">
        <v>#N/A</v>
      </c>
      <c r="BE456" s="24"/>
      <c r="BF456" s="24"/>
    </row>
    <row r="457" spans="1:58">
      <c r="B457" s="6" t="s">
        <v>119</v>
      </c>
      <c r="C457" s="8" t="e">
        <v>#N/A</v>
      </c>
      <c r="D457" s="8" t="e">
        <v>#N/A</v>
      </c>
      <c r="E457" s="8" t="e">
        <v>#N/A</v>
      </c>
      <c r="F457" s="8" t="e">
        <v>#N/A</v>
      </c>
      <c r="G457" s="8" t="e">
        <v>#N/A</v>
      </c>
      <c r="H457" s="8" t="e">
        <v>#N/A</v>
      </c>
      <c r="I457" s="8" t="e">
        <v>#N/A</v>
      </c>
      <c r="J457" s="8" t="e">
        <v>#N/A</v>
      </c>
      <c r="K457" s="8" t="e">
        <v>#N/A</v>
      </c>
      <c r="L457" s="8" t="e">
        <v>#N/A</v>
      </c>
      <c r="M457" s="8" t="e">
        <v>#N/A</v>
      </c>
      <c r="N457" s="8" t="e">
        <v>#N/A</v>
      </c>
      <c r="O457" s="8" t="e">
        <v>#N/A</v>
      </c>
      <c r="P457" s="8" t="e">
        <v>#N/A</v>
      </c>
      <c r="Q457" s="8" t="e">
        <v>#N/A</v>
      </c>
      <c r="R457" s="8" t="e">
        <v>#N/A</v>
      </c>
      <c r="S457" s="8" t="e">
        <v>#N/A</v>
      </c>
      <c r="T457" s="8" t="e">
        <v>#N/A</v>
      </c>
      <c r="U457" s="8" t="e">
        <v>#N/A</v>
      </c>
      <c r="V457" s="8" t="e">
        <v>#N/A</v>
      </c>
      <c r="W457" s="8" t="e">
        <v>#N/A</v>
      </c>
      <c r="X457" s="8" t="e">
        <v>#N/A</v>
      </c>
      <c r="Y457" s="8" t="e">
        <v>#N/A</v>
      </c>
      <c r="Z457" s="8" t="e">
        <v>#N/A</v>
      </c>
      <c r="AA457" s="8" t="e">
        <v>#N/A</v>
      </c>
      <c r="AB457" s="8" t="e">
        <v>#N/A</v>
      </c>
      <c r="AC457" s="8" t="e">
        <v>#N/A</v>
      </c>
      <c r="AD457" s="8" t="e">
        <v>#N/A</v>
      </c>
      <c r="AE457" s="8" t="e">
        <v>#N/A</v>
      </c>
      <c r="AF457" s="8" t="e">
        <v>#N/A</v>
      </c>
      <c r="AG457" s="8" t="e">
        <v>#N/A</v>
      </c>
      <c r="AH457" s="8" t="e">
        <v>#N/A</v>
      </c>
      <c r="AI457" s="8" t="e">
        <v>#N/A</v>
      </c>
      <c r="AJ457" s="8" t="e">
        <v>#N/A</v>
      </c>
      <c r="AK457" s="8" t="e">
        <v>#N/A</v>
      </c>
      <c r="AL457" s="8" t="e">
        <v>#N/A</v>
      </c>
      <c r="AM457" s="8" t="e">
        <v>#N/A</v>
      </c>
      <c r="AN457" s="8" t="e">
        <v>#N/A</v>
      </c>
      <c r="AO457" s="8" t="e">
        <v>#N/A</v>
      </c>
      <c r="AP457" s="8" t="e">
        <v>#N/A</v>
      </c>
      <c r="AQ457" s="8" t="e">
        <v>#N/A</v>
      </c>
      <c r="AR457" s="8" t="e">
        <v>#N/A</v>
      </c>
      <c r="AS457" s="8" t="e">
        <v>#N/A</v>
      </c>
      <c r="AT457" s="8" t="e">
        <v>#N/A</v>
      </c>
      <c r="AU457" s="8" t="e">
        <v>#N/A</v>
      </c>
      <c r="AV457" s="8" t="e">
        <v>#N/A</v>
      </c>
      <c r="AW457" s="8" t="e">
        <v>#N/A</v>
      </c>
      <c r="AX457" s="8" t="e">
        <v>#N/A</v>
      </c>
      <c r="AY457" s="8" t="e">
        <v>#N/A</v>
      </c>
      <c r="AZ457" s="8" t="e">
        <v>#N/A</v>
      </c>
      <c r="BA457" s="8" t="e">
        <v>#N/A</v>
      </c>
      <c r="BB457" s="8" t="e">
        <v>#N/A</v>
      </c>
      <c r="BC457" s="8" t="e">
        <v>#N/A</v>
      </c>
      <c r="BD457" s="8" t="e">
        <v>#N/A</v>
      </c>
      <c r="BE457" s="8"/>
      <c r="BF457" s="8"/>
    </row>
    <row r="458" spans="1:58">
      <c r="B458" s="6" t="s">
        <v>120</v>
      </c>
      <c r="C458" s="8" t="e">
        <v>#N/A</v>
      </c>
      <c r="D458" s="8" t="e">
        <v>#N/A</v>
      </c>
      <c r="E458" s="8" t="e">
        <v>#N/A</v>
      </c>
      <c r="F458" s="8" t="e">
        <v>#N/A</v>
      </c>
      <c r="G458" s="8" t="e">
        <v>#N/A</v>
      </c>
      <c r="H458" s="8" t="e">
        <v>#N/A</v>
      </c>
      <c r="I458" s="8" t="e">
        <v>#N/A</v>
      </c>
      <c r="J458" s="8" t="e">
        <v>#N/A</v>
      </c>
      <c r="K458" s="8" t="e">
        <v>#N/A</v>
      </c>
      <c r="L458" s="8" t="e">
        <v>#N/A</v>
      </c>
      <c r="M458" s="8" t="e">
        <v>#N/A</v>
      </c>
      <c r="N458" s="8" t="e">
        <v>#N/A</v>
      </c>
      <c r="O458" s="8" t="e">
        <v>#N/A</v>
      </c>
      <c r="P458" s="8" t="e">
        <v>#N/A</v>
      </c>
      <c r="Q458" s="8" t="e">
        <v>#N/A</v>
      </c>
      <c r="R458" s="8" t="e">
        <v>#N/A</v>
      </c>
      <c r="S458" s="8" t="e">
        <v>#N/A</v>
      </c>
      <c r="T458" s="8" t="e">
        <v>#N/A</v>
      </c>
      <c r="U458" s="8" t="e">
        <v>#N/A</v>
      </c>
      <c r="V458" s="8" t="e">
        <v>#N/A</v>
      </c>
      <c r="W458" s="8" t="e">
        <v>#N/A</v>
      </c>
      <c r="X458" s="8" t="e">
        <v>#N/A</v>
      </c>
      <c r="Y458" s="8" t="e">
        <v>#N/A</v>
      </c>
      <c r="Z458" s="8" t="e">
        <v>#N/A</v>
      </c>
      <c r="AA458" s="8" t="e">
        <v>#N/A</v>
      </c>
      <c r="AB458" s="8" t="e">
        <v>#N/A</v>
      </c>
      <c r="AC458" s="8" t="e">
        <v>#N/A</v>
      </c>
      <c r="AD458" s="8" t="e">
        <v>#N/A</v>
      </c>
      <c r="AE458" s="8" t="e">
        <v>#N/A</v>
      </c>
      <c r="AF458" s="8" t="e">
        <v>#N/A</v>
      </c>
      <c r="AG458" s="8" t="e">
        <v>#N/A</v>
      </c>
      <c r="AH458" s="8" t="e">
        <v>#N/A</v>
      </c>
      <c r="AI458" s="8" t="e">
        <v>#N/A</v>
      </c>
      <c r="AJ458" s="8" t="e">
        <v>#N/A</v>
      </c>
      <c r="AK458" s="8" t="e">
        <v>#N/A</v>
      </c>
      <c r="AL458" s="8" t="e">
        <v>#N/A</v>
      </c>
      <c r="AM458" s="8" t="e">
        <v>#N/A</v>
      </c>
      <c r="AN458" s="8" t="e">
        <v>#N/A</v>
      </c>
      <c r="AO458" s="8" t="e">
        <v>#N/A</v>
      </c>
      <c r="AP458" s="8" t="e">
        <v>#N/A</v>
      </c>
      <c r="AQ458" s="8" t="e">
        <v>#N/A</v>
      </c>
      <c r="AR458" s="8" t="e">
        <v>#N/A</v>
      </c>
      <c r="AS458" s="8" t="e">
        <v>#N/A</v>
      </c>
      <c r="AT458" s="8" t="e">
        <v>#N/A</v>
      </c>
      <c r="AU458" s="8" t="e">
        <v>#N/A</v>
      </c>
      <c r="AV458" s="8" t="e">
        <v>#N/A</v>
      </c>
      <c r="AW458" s="8" t="e">
        <v>#N/A</v>
      </c>
      <c r="AX458" s="8" t="e">
        <v>#N/A</v>
      </c>
      <c r="AY458" s="8" t="e">
        <v>#N/A</v>
      </c>
      <c r="AZ458" s="8" t="e">
        <v>#N/A</v>
      </c>
      <c r="BA458" s="8" t="e">
        <v>#N/A</v>
      </c>
      <c r="BB458" s="8" t="e">
        <v>#N/A</v>
      </c>
      <c r="BC458" s="8" t="e">
        <v>#N/A</v>
      </c>
      <c r="BD458" s="8" t="e">
        <v>#N/A</v>
      </c>
      <c r="BE458" s="8"/>
      <c r="BF458" s="8"/>
    </row>
    <row r="459" spans="1:58">
      <c r="B459" s="6" t="s">
        <v>121</v>
      </c>
      <c r="C459" s="8">
        <v>183417.51938856428</v>
      </c>
      <c r="D459" s="8">
        <v>183578.06195007401</v>
      </c>
      <c r="E459" s="8">
        <v>183984.30427948746</v>
      </c>
      <c r="F459" s="8">
        <v>184453.44340989974</v>
      </c>
      <c r="G459" s="8">
        <v>184797.95116012619</v>
      </c>
      <c r="H459" s="8">
        <v>184954.4616918735</v>
      </c>
      <c r="I459" s="8">
        <v>181045.9194905436</v>
      </c>
      <c r="J459" s="8">
        <v>180569.23015410118</v>
      </c>
      <c r="K459" s="8">
        <v>180260.38671511202</v>
      </c>
      <c r="L459" s="8">
        <v>180208.99711351929</v>
      </c>
      <c r="M459" s="8">
        <v>180210.4532931069</v>
      </c>
      <c r="N459" s="8">
        <v>180368.44338587276</v>
      </c>
      <c r="O459" s="8">
        <v>180526.75490601588</v>
      </c>
      <c r="P459" s="8">
        <v>180617.31113547715</v>
      </c>
      <c r="Q459" s="8">
        <v>180647.31596513418</v>
      </c>
      <c r="R459" s="8">
        <v>180567.30760320096</v>
      </c>
      <c r="S459" s="8">
        <v>180578.70225446345</v>
      </c>
      <c r="T459" s="8">
        <v>180501.18290851923</v>
      </c>
      <c r="U459" s="8">
        <v>180383.66112977668</v>
      </c>
      <c r="V459" s="8">
        <v>180280.54158632894</v>
      </c>
      <c r="W459" s="8">
        <v>180091.91545528994</v>
      </c>
      <c r="X459" s="8">
        <v>179922.98923723394</v>
      </c>
      <c r="Y459" s="8">
        <v>179742.48524447845</v>
      </c>
      <c r="Z459" s="8">
        <v>179576.40600573807</v>
      </c>
      <c r="AA459" s="8">
        <v>179472.39836339944</v>
      </c>
      <c r="AB459" s="8">
        <v>179343.67803911204</v>
      </c>
      <c r="AC459" s="8">
        <v>179464.99999271519</v>
      </c>
      <c r="AD459" s="8">
        <v>179549.37873118659</v>
      </c>
      <c r="AE459" s="8">
        <v>179675.14486858706</v>
      </c>
      <c r="AF459" s="8">
        <v>179769.85647408137</v>
      </c>
      <c r="AG459" s="8">
        <v>179854.74526313622</v>
      </c>
      <c r="AH459" s="8">
        <v>179929.5008513715</v>
      </c>
      <c r="AI459" s="8">
        <v>179923.52486438697</v>
      </c>
      <c r="AJ459" s="8">
        <v>179933.17945426644</v>
      </c>
      <c r="AK459" s="8">
        <v>179839.90830633504</v>
      </c>
      <c r="AL459" s="8">
        <v>179714.06832347997</v>
      </c>
      <c r="AM459" s="8">
        <v>179594.58709611691</v>
      </c>
      <c r="AN459" s="8">
        <v>179358.01811269962</v>
      </c>
      <c r="AO459" s="8">
        <v>179118.9395969141</v>
      </c>
      <c r="AP459" s="8">
        <v>178799.17504472384</v>
      </c>
      <c r="AQ459" s="8">
        <v>178444.37485440099</v>
      </c>
      <c r="AR459" s="8">
        <v>178047.88659625969</v>
      </c>
      <c r="AS459" s="8">
        <v>177612.30573741655</v>
      </c>
      <c r="AT459" s="8">
        <v>177186.32335390404</v>
      </c>
      <c r="AU459" s="8">
        <v>176755.54349495695</v>
      </c>
      <c r="AV459" s="8">
        <v>176306.54507737712</v>
      </c>
      <c r="AW459" s="8">
        <v>175872.08535868392</v>
      </c>
      <c r="AX459" s="8">
        <v>175436.98369884555</v>
      </c>
      <c r="AY459" s="8">
        <v>175034.6067155191</v>
      </c>
      <c r="AZ459" s="8">
        <v>174652.48425530922</v>
      </c>
      <c r="BA459" s="8">
        <v>174295.4418667428</v>
      </c>
      <c r="BB459" s="8">
        <v>173948.3832670172</v>
      </c>
      <c r="BC459" s="8">
        <v>173599.90507298656</v>
      </c>
      <c r="BD459" s="8">
        <v>173274.77650068526</v>
      </c>
      <c r="BE459" s="8"/>
      <c r="BF459" s="8"/>
    </row>
    <row r="460" spans="1:58">
      <c r="B460" s="6" t="s">
        <v>122</v>
      </c>
      <c r="C460" s="24">
        <v>374462.99999999994</v>
      </c>
      <c r="D460" s="24">
        <v>379497.00000000012</v>
      </c>
      <c r="E460" s="24">
        <v>385193</v>
      </c>
      <c r="F460" s="24">
        <v>391146</v>
      </c>
      <c r="G460" s="24">
        <v>396961</v>
      </c>
      <c r="H460" s="24">
        <v>398687.00000000006</v>
      </c>
      <c r="I460" s="24">
        <v>398254.00000000006</v>
      </c>
      <c r="J460" s="24">
        <v>396725.59117804264</v>
      </c>
      <c r="K460" s="24">
        <v>395853.34107140196</v>
      </c>
      <c r="L460" s="24">
        <v>396062.686890479</v>
      </c>
      <c r="M460" s="24">
        <v>396807.02577659453</v>
      </c>
      <c r="N460" s="24">
        <v>397590.8369771291</v>
      </c>
      <c r="O460" s="24">
        <v>398448.53410403559</v>
      </c>
      <c r="P460" s="24">
        <v>399348.39001730899</v>
      </c>
      <c r="Q460" s="24">
        <v>400320.3162721711</v>
      </c>
      <c r="R460" s="24">
        <v>401028.10024786671</v>
      </c>
      <c r="S460" s="24">
        <v>401573.70017676789</v>
      </c>
      <c r="T460" s="24">
        <v>402033.2767721538</v>
      </c>
      <c r="U460" s="24">
        <v>402488.64650688937</v>
      </c>
      <c r="V460" s="24">
        <v>402908.9807808933</v>
      </c>
      <c r="W460" s="24">
        <v>403214.25461506622</v>
      </c>
      <c r="X460" s="24">
        <v>403096.2103418035</v>
      </c>
      <c r="Y460" s="24">
        <v>402816.17919498886</v>
      </c>
      <c r="Z460" s="24">
        <v>402511.37491397414</v>
      </c>
      <c r="AA460" s="24">
        <v>401922.01867856021</v>
      </c>
      <c r="AB460" s="24">
        <v>401237.4804706776</v>
      </c>
      <c r="AC460" s="24">
        <v>401060.69611257542</v>
      </c>
      <c r="AD460" s="24">
        <v>400630.06435560365</v>
      </c>
      <c r="AE460" s="24">
        <v>400065.81178218382</v>
      </c>
      <c r="AF460" s="24">
        <v>399306.9216294777</v>
      </c>
      <c r="AG460" s="24">
        <v>398461.66120115522</v>
      </c>
      <c r="AH460" s="24">
        <v>397674.43584679731</v>
      </c>
      <c r="AI460" s="24">
        <v>396863.1634627126</v>
      </c>
      <c r="AJ460" s="24">
        <v>396051.46910775884</v>
      </c>
      <c r="AK460" s="24">
        <v>395311.66432831471</v>
      </c>
      <c r="AL460" s="24">
        <v>394598.52521612006</v>
      </c>
      <c r="AM460" s="24">
        <v>394089.33454364823</v>
      </c>
      <c r="AN460" s="24">
        <v>393541.68949114601</v>
      </c>
      <c r="AO460" s="24">
        <v>393051.5479405899</v>
      </c>
      <c r="AP460" s="24">
        <v>392620.10633301496</v>
      </c>
      <c r="AQ460" s="24">
        <v>392191.52431525529</v>
      </c>
      <c r="AR460" s="24">
        <v>391844.150036323</v>
      </c>
      <c r="AS460" s="24">
        <v>391498.94152231421</v>
      </c>
      <c r="AT460" s="24">
        <v>391200.97552862868</v>
      </c>
      <c r="AU460" s="24">
        <v>390950.68466841255</v>
      </c>
      <c r="AV460" s="24">
        <v>390704.35518220265</v>
      </c>
      <c r="AW460" s="24">
        <v>390508.54837911646</v>
      </c>
      <c r="AX460" s="24">
        <v>390294.72910825384</v>
      </c>
      <c r="AY460" s="24">
        <v>390115.97441557946</v>
      </c>
      <c r="AZ460" s="24">
        <v>389918.9037354748</v>
      </c>
      <c r="BA460" s="24">
        <v>389726.3504412836</v>
      </c>
      <c r="BB460" s="24">
        <v>389452.62582099193</v>
      </c>
      <c r="BC460" s="24">
        <v>389099.76578422985</v>
      </c>
      <c r="BD460" s="24">
        <v>388703.58743620978</v>
      </c>
      <c r="BE460" s="24"/>
      <c r="BF460" s="24"/>
    </row>
    <row r="462" spans="1:58">
      <c r="A462" s="6" t="s">
        <v>325</v>
      </c>
      <c r="B462" s="6" t="s">
        <v>124</v>
      </c>
      <c r="C462" s="8">
        <v>0.51018520017047264</v>
      </c>
      <c r="D462" s="8">
        <v>0.51625951733459297</v>
      </c>
      <c r="E462" s="8">
        <v>0.52235813143154874</v>
      </c>
      <c r="F462" s="8">
        <v>0.52842814854325559</v>
      </c>
      <c r="G462" s="8">
        <v>0.5344682445879414</v>
      </c>
      <c r="H462" s="8">
        <v>0.53609106469016177</v>
      </c>
      <c r="I462" s="8">
        <v>0.54540087609780796</v>
      </c>
      <c r="J462" s="8">
        <v>0.54485106539783246</v>
      </c>
      <c r="K462" s="8">
        <v>0.54462835597843906</v>
      </c>
      <c r="L462" s="8">
        <v>0.54499880175950155</v>
      </c>
      <c r="M462" s="8">
        <v>0.54584863274430329</v>
      </c>
      <c r="N462" s="8">
        <v>0.54634657891713878</v>
      </c>
      <c r="O462" s="8">
        <v>0.54692578977118278</v>
      </c>
      <c r="P462" s="8">
        <v>0.54771994666699764</v>
      </c>
      <c r="Q462" s="8">
        <v>0.5487430724292417</v>
      </c>
      <c r="R462" s="8">
        <v>0.54973901456881391</v>
      </c>
      <c r="S462" s="8">
        <v>0.55032238870480088</v>
      </c>
      <c r="T462" s="8">
        <v>0.55102924723612989</v>
      </c>
      <c r="U462" s="8">
        <v>0.55182919395295527</v>
      </c>
      <c r="V462" s="8">
        <v>0.55255268513270583</v>
      </c>
      <c r="W462" s="8">
        <v>0.55335925405906827</v>
      </c>
      <c r="X462" s="8">
        <v>0.553647529743162</v>
      </c>
      <c r="Y462" s="8">
        <v>0.55378533800780738</v>
      </c>
      <c r="Z462" s="8">
        <v>0.5538600467027357</v>
      </c>
      <c r="AA462" s="8">
        <v>0.55346462740839864</v>
      </c>
      <c r="AB462" s="8">
        <v>0.55302361626653052</v>
      </c>
      <c r="AC462" s="8">
        <v>0.55252408991396051</v>
      </c>
      <c r="AD462" s="8">
        <v>0.55183248910691685</v>
      </c>
      <c r="AE462" s="8">
        <v>0.55088603030540551</v>
      </c>
      <c r="AF462" s="8">
        <v>0.54979529094942092</v>
      </c>
      <c r="AG462" s="8">
        <v>0.54862722621552229</v>
      </c>
      <c r="AH462" s="8">
        <v>0.54754571923077122</v>
      </c>
      <c r="AI462" s="8">
        <v>0.54663586487967974</v>
      </c>
      <c r="AJ462" s="8">
        <v>0.54568233300679991</v>
      </c>
      <c r="AK462" s="8">
        <v>0.54506804495155448</v>
      </c>
      <c r="AL462" s="8">
        <v>0.54456477447539553</v>
      </c>
      <c r="AM462" s="8">
        <v>0.54427950377270229</v>
      </c>
      <c r="AN462" s="8">
        <v>0.54424646002660704</v>
      </c>
      <c r="AO462" s="8">
        <v>0.54428639058816763</v>
      </c>
      <c r="AP462" s="8">
        <v>0.54460005445297077</v>
      </c>
      <c r="AQ462" s="8">
        <v>0.54500705958407691</v>
      </c>
      <c r="AR462" s="8">
        <v>0.54561555511354431</v>
      </c>
      <c r="AS462" s="8">
        <v>0.54632749440704886</v>
      </c>
      <c r="AT462" s="8">
        <v>0.54707085503947761</v>
      </c>
      <c r="AU462" s="8">
        <v>0.54788276264339231</v>
      </c>
      <c r="AV462" s="8">
        <v>0.54874691633483941</v>
      </c>
      <c r="AW462" s="8">
        <v>0.54963319986546755</v>
      </c>
      <c r="AX462" s="8">
        <v>0.55050127348713029</v>
      </c>
      <c r="AY462" s="8">
        <v>0.55132673821487832</v>
      </c>
      <c r="AZ462" s="8">
        <v>0.55207997718983293</v>
      </c>
      <c r="BA462" s="8">
        <v>0.55277480809447543</v>
      </c>
      <c r="BB462" s="8">
        <v>0.55335162293405393</v>
      </c>
      <c r="BC462" s="8">
        <v>0.55384217535290392</v>
      </c>
      <c r="BD462" s="8">
        <v>0.55422388138076695</v>
      </c>
      <c r="BE462" s="8"/>
      <c r="BF462" s="8"/>
    </row>
    <row r="463" spans="1:58">
      <c r="B463" s="6" t="s">
        <v>125</v>
      </c>
      <c r="C463" s="8" t="e">
        <v>#N/A</v>
      </c>
      <c r="D463" s="8" t="e">
        <v>#N/A</v>
      </c>
      <c r="E463" s="8" t="e">
        <v>#N/A</v>
      </c>
      <c r="F463" s="8" t="e">
        <v>#N/A</v>
      </c>
      <c r="G463" s="8" t="e">
        <v>#N/A</v>
      </c>
      <c r="H463" s="8" t="e">
        <v>#N/A</v>
      </c>
      <c r="I463" s="8" t="e">
        <v>#N/A</v>
      </c>
      <c r="J463" s="8" t="e">
        <v>#N/A</v>
      </c>
      <c r="K463" s="8" t="e">
        <v>#N/A</v>
      </c>
      <c r="L463" s="8" t="e">
        <v>#N/A</v>
      </c>
      <c r="M463" s="8" t="e">
        <v>#N/A</v>
      </c>
      <c r="N463" s="8" t="e">
        <v>#N/A</v>
      </c>
      <c r="O463" s="8" t="e">
        <v>#N/A</v>
      </c>
      <c r="P463" s="8" t="e">
        <v>#N/A</v>
      </c>
      <c r="Q463" s="8" t="e">
        <v>#N/A</v>
      </c>
      <c r="R463" s="8" t="e">
        <v>#N/A</v>
      </c>
      <c r="S463" s="8" t="e">
        <v>#N/A</v>
      </c>
      <c r="T463" s="8" t="e">
        <v>#N/A</v>
      </c>
      <c r="U463" s="8" t="e">
        <v>#N/A</v>
      </c>
      <c r="V463" s="8" t="e">
        <v>#N/A</v>
      </c>
      <c r="W463" s="8" t="e">
        <v>#N/A</v>
      </c>
      <c r="X463" s="8" t="e">
        <v>#N/A</v>
      </c>
      <c r="Y463" s="8" t="e">
        <v>#N/A</v>
      </c>
      <c r="Z463" s="8" t="e">
        <v>#N/A</v>
      </c>
      <c r="AA463" s="8" t="e">
        <v>#N/A</v>
      </c>
      <c r="AB463" s="8" t="e">
        <v>#N/A</v>
      </c>
      <c r="AC463" s="8" t="e">
        <v>#N/A</v>
      </c>
      <c r="AD463" s="8" t="e">
        <v>#N/A</v>
      </c>
      <c r="AE463" s="8" t="e">
        <v>#N/A</v>
      </c>
      <c r="AF463" s="8" t="e">
        <v>#N/A</v>
      </c>
      <c r="AG463" s="8" t="e">
        <v>#N/A</v>
      </c>
      <c r="AH463" s="8" t="e">
        <v>#N/A</v>
      </c>
      <c r="AI463" s="8" t="e">
        <v>#N/A</v>
      </c>
      <c r="AJ463" s="8" t="e">
        <v>#N/A</v>
      </c>
      <c r="AK463" s="8" t="e">
        <v>#N/A</v>
      </c>
      <c r="AL463" s="8" t="e">
        <v>#N/A</v>
      </c>
      <c r="AM463" s="8" t="e">
        <v>#N/A</v>
      </c>
      <c r="AN463" s="8" t="e">
        <v>#N/A</v>
      </c>
      <c r="AO463" s="8" t="e">
        <v>#N/A</v>
      </c>
      <c r="AP463" s="8" t="e">
        <v>#N/A</v>
      </c>
      <c r="AQ463" s="8" t="e">
        <v>#N/A</v>
      </c>
      <c r="AR463" s="8" t="e">
        <v>#N/A</v>
      </c>
      <c r="AS463" s="8" t="e">
        <v>#N/A</v>
      </c>
      <c r="AT463" s="8" t="e">
        <v>#N/A</v>
      </c>
      <c r="AU463" s="8" t="e">
        <v>#N/A</v>
      </c>
      <c r="AV463" s="8" t="e">
        <v>#N/A</v>
      </c>
      <c r="AW463" s="8" t="e">
        <v>#N/A</v>
      </c>
      <c r="AX463" s="8" t="e">
        <v>#N/A</v>
      </c>
      <c r="AY463" s="8" t="e">
        <v>#N/A</v>
      </c>
      <c r="AZ463" s="8" t="e">
        <v>#N/A</v>
      </c>
      <c r="BA463" s="8" t="e">
        <v>#N/A</v>
      </c>
      <c r="BB463" s="8" t="e">
        <v>#N/A</v>
      </c>
      <c r="BC463" s="8" t="e">
        <v>#N/A</v>
      </c>
      <c r="BD463" s="8" t="e">
        <v>#N/A</v>
      </c>
      <c r="BE463" s="8"/>
      <c r="BF463" s="8"/>
    </row>
    <row r="464" spans="1:58">
      <c r="B464" s="6" t="s">
        <v>126</v>
      </c>
      <c r="C464" s="8" t="e">
        <v>#N/A</v>
      </c>
      <c r="D464" s="8" t="e">
        <v>#N/A</v>
      </c>
      <c r="E464" s="8" t="e">
        <v>#N/A</v>
      </c>
      <c r="F464" s="8" t="e">
        <v>#N/A</v>
      </c>
      <c r="G464" s="8" t="e">
        <v>#N/A</v>
      </c>
      <c r="H464" s="8" t="e">
        <v>#N/A</v>
      </c>
      <c r="I464" s="8" t="e">
        <v>#N/A</v>
      </c>
      <c r="J464" s="8" t="e">
        <v>#N/A</v>
      </c>
      <c r="K464" s="8" t="e">
        <v>#N/A</v>
      </c>
      <c r="L464" s="8" t="e">
        <v>#N/A</v>
      </c>
      <c r="M464" s="8" t="e">
        <v>#N/A</v>
      </c>
      <c r="N464" s="8" t="e">
        <v>#N/A</v>
      </c>
      <c r="O464" s="8" t="e">
        <v>#N/A</v>
      </c>
      <c r="P464" s="8" t="e">
        <v>#N/A</v>
      </c>
      <c r="Q464" s="8" t="e">
        <v>#N/A</v>
      </c>
      <c r="R464" s="8" t="e">
        <v>#N/A</v>
      </c>
      <c r="S464" s="8" t="e">
        <v>#N/A</v>
      </c>
      <c r="T464" s="8" t="e">
        <v>#N/A</v>
      </c>
      <c r="U464" s="8" t="e">
        <v>#N/A</v>
      </c>
      <c r="V464" s="8" t="e">
        <v>#N/A</v>
      </c>
      <c r="W464" s="8" t="e">
        <v>#N/A</v>
      </c>
      <c r="X464" s="8" t="e">
        <v>#N/A</v>
      </c>
      <c r="Y464" s="8" t="e">
        <v>#N/A</v>
      </c>
      <c r="Z464" s="8" t="e">
        <v>#N/A</v>
      </c>
      <c r="AA464" s="8" t="e">
        <v>#N/A</v>
      </c>
      <c r="AB464" s="8" t="e">
        <v>#N/A</v>
      </c>
      <c r="AC464" s="8" t="e">
        <v>#N/A</v>
      </c>
      <c r="AD464" s="8" t="e">
        <v>#N/A</v>
      </c>
      <c r="AE464" s="8" t="e">
        <v>#N/A</v>
      </c>
      <c r="AF464" s="8" t="e">
        <v>#N/A</v>
      </c>
      <c r="AG464" s="8" t="e">
        <v>#N/A</v>
      </c>
      <c r="AH464" s="8" t="e">
        <v>#N/A</v>
      </c>
      <c r="AI464" s="8" t="e">
        <v>#N/A</v>
      </c>
      <c r="AJ464" s="8" t="e">
        <v>#N/A</v>
      </c>
      <c r="AK464" s="8" t="e">
        <v>#N/A</v>
      </c>
      <c r="AL464" s="8" t="e">
        <v>#N/A</v>
      </c>
      <c r="AM464" s="8" t="e">
        <v>#N/A</v>
      </c>
      <c r="AN464" s="8" t="e">
        <v>#N/A</v>
      </c>
      <c r="AO464" s="8" t="e">
        <v>#N/A</v>
      </c>
      <c r="AP464" s="8" t="e">
        <v>#N/A</v>
      </c>
      <c r="AQ464" s="8" t="e">
        <v>#N/A</v>
      </c>
      <c r="AR464" s="8" t="e">
        <v>#N/A</v>
      </c>
      <c r="AS464" s="8" t="e">
        <v>#N/A</v>
      </c>
      <c r="AT464" s="8" t="e">
        <v>#N/A</v>
      </c>
      <c r="AU464" s="8" t="e">
        <v>#N/A</v>
      </c>
      <c r="AV464" s="8" t="e">
        <v>#N/A</v>
      </c>
      <c r="AW464" s="8" t="e">
        <v>#N/A</v>
      </c>
      <c r="AX464" s="8" t="e">
        <v>#N/A</v>
      </c>
      <c r="AY464" s="8" t="e">
        <v>#N/A</v>
      </c>
      <c r="AZ464" s="8" t="e">
        <v>#N/A</v>
      </c>
      <c r="BA464" s="8" t="e">
        <v>#N/A</v>
      </c>
      <c r="BB464" s="8" t="e">
        <v>#N/A</v>
      </c>
      <c r="BC464" s="8" t="e">
        <v>#N/A</v>
      </c>
      <c r="BD464" s="8" t="e">
        <v>#N/A</v>
      </c>
      <c r="BE464" s="8"/>
      <c r="BF464" s="8"/>
    </row>
    <row r="465" spans="2:58">
      <c r="B465" s="6" t="s">
        <v>127</v>
      </c>
      <c r="C465" s="8" t="e">
        <v>#N/A</v>
      </c>
      <c r="D465" s="8" t="e">
        <v>#N/A</v>
      </c>
      <c r="E465" s="8" t="e">
        <v>#N/A</v>
      </c>
      <c r="F465" s="8" t="e">
        <v>#N/A</v>
      </c>
      <c r="G465" s="8" t="e">
        <v>#N/A</v>
      </c>
      <c r="H465" s="8" t="e">
        <v>#N/A</v>
      </c>
      <c r="I465" s="8" t="e">
        <v>#N/A</v>
      </c>
      <c r="J465" s="8" t="e">
        <v>#N/A</v>
      </c>
      <c r="K465" s="8" t="e">
        <v>#N/A</v>
      </c>
      <c r="L465" s="8" t="e">
        <v>#N/A</v>
      </c>
      <c r="M465" s="8" t="e">
        <v>#N/A</v>
      </c>
      <c r="N465" s="8" t="e">
        <v>#N/A</v>
      </c>
      <c r="O465" s="8" t="e">
        <v>#N/A</v>
      </c>
      <c r="P465" s="8" t="e">
        <v>#N/A</v>
      </c>
      <c r="Q465" s="8" t="e">
        <v>#N/A</v>
      </c>
      <c r="R465" s="8" t="e">
        <v>#N/A</v>
      </c>
      <c r="S465" s="8" t="e">
        <v>#N/A</v>
      </c>
      <c r="T465" s="8" t="e">
        <v>#N/A</v>
      </c>
      <c r="U465" s="8" t="e">
        <v>#N/A</v>
      </c>
      <c r="V465" s="8" t="e">
        <v>#N/A</v>
      </c>
      <c r="W465" s="8" t="e">
        <v>#N/A</v>
      </c>
      <c r="X465" s="8" t="e">
        <v>#N/A</v>
      </c>
      <c r="Y465" s="8" t="e">
        <v>#N/A</v>
      </c>
      <c r="Z465" s="8" t="e">
        <v>#N/A</v>
      </c>
      <c r="AA465" s="8" t="e">
        <v>#N/A</v>
      </c>
      <c r="AB465" s="8" t="e">
        <v>#N/A</v>
      </c>
      <c r="AC465" s="8" t="e">
        <v>#N/A</v>
      </c>
      <c r="AD465" s="8" t="e">
        <v>#N/A</v>
      </c>
      <c r="AE465" s="8" t="e">
        <v>#N/A</v>
      </c>
      <c r="AF465" s="8" t="e">
        <v>#N/A</v>
      </c>
      <c r="AG465" s="8" t="e">
        <v>#N/A</v>
      </c>
      <c r="AH465" s="8" t="e">
        <v>#N/A</v>
      </c>
      <c r="AI465" s="8" t="e">
        <v>#N/A</v>
      </c>
      <c r="AJ465" s="8" t="e">
        <v>#N/A</v>
      </c>
      <c r="AK465" s="8" t="e">
        <v>#N/A</v>
      </c>
      <c r="AL465" s="8" t="e">
        <v>#N/A</v>
      </c>
      <c r="AM465" s="8" t="e">
        <v>#N/A</v>
      </c>
      <c r="AN465" s="8" t="e">
        <v>#N/A</v>
      </c>
      <c r="AO465" s="8" t="e">
        <v>#N/A</v>
      </c>
      <c r="AP465" s="8" t="e">
        <v>#N/A</v>
      </c>
      <c r="AQ465" s="8" t="e">
        <v>#N/A</v>
      </c>
      <c r="AR465" s="8" t="e">
        <v>#N/A</v>
      </c>
      <c r="AS465" s="8" t="e">
        <v>#N/A</v>
      </c>
      <c r="AT465" s="8" t="e">
        <v>#N/A</v>
      </c>
      <c r="AU465" s="8" t="e">
        <v>#N/A</v>
      </c>
      <c r="AV465" s="8" t="e">
        <v>#N/A</v>
      </c>
      <c r="AW465" s="8" t="e">
        <v>#N/A</v>
      </c>
      <c r="AX465" s="8" t="e">
        <v>#N/A</v>
      </c>
      <c r="AY465" s="8" t="e">
        <v>#N/A</v>
      </c>
      <c r="AZ465" s="8" t="e">
        <v>#N/A</v>
      </c>
      <c r="BA465" s="8" t="e">
        <v>#N/A</v>
      </c>
      <c r="BB465" s="8" t="e">
        <v>#N/A</v>
      </c>
      <c r="BC465" s="8" t="e">
        <v>#N/A</v>
      </c>
      <c r="BD465" s="8" t="e">
        <v>#N/A</v>
      </c>
      <c r="BE465" s="8"/>
      <c r="BF465" s="8"/>
    </row>
    <row r="466" spans="2:58">
      <c r="B466" s="6" t="s">
        <v>128</v>
      </c>
      <c r="C466" s="8">
        <v>0.48981479982952736</v>
      </c>
      <c r="D466" s="8">
        <v>0.48374048266540698</v>
      </c>
      <c r="E466" s="8">
        <v>0.47764186856845131</v>
      </c>
      <c r="F466" s="8">
        <v>0.47157185145674441</v>
      </c>
      <c r="G466" s="8">
        <v>0.4655317554120586</v>
      </c>
      <c r="H466" s="8">
        <v>0.46390893530983823</v>
      </c>
      <c r="I466" s="8">
        <v>0.45459912390219198</v>
      </c>
      <c r="J466" s="8">
        <v>0.45514893460216754</v>
      </c>
      <c r="K466" s="8">
        <v>0.455371644021561</v>
      </c>
      <c r="L466" s="8">
        <v>0.45500119824049839</v>
      </c>
      <c r="M466" s="8">
        <v>0.45415136725569671</v>
      </c>
      <c r="N466" s="8">
        <v>0.45365342108286116</v>
      </c>
      <c r="O466" s="8">
        <v>0.45307421022881728</v>
      </c>
      <c r="P466" s="8">
        <v>0.45228005333300242</v>
      </c>
      <c r="Q466" s="8">
        <v>0.45125692757075836</v>
      </c>
      <c r="R466" s="8">
        <v>0.45026098543118609</v>
      </c>
      <c r="S466" s="8">
        <v>0.44967761129519906</v>
      </c>
      <c r="T466" s="8">
        <v>0.44897075276387011</v>
      </c>
      <c r="U466" s="8">
        <v>0.44817080604704479</v>
      </c>
      <c r="V466" s="8">
        <v>0.44744731486729417</v>
      </c>
      <c r="W466" s="8">
        <v>0.44664074594093173</v>
      </c>
      <c r="X466" s="8">
        <v>0.44635247025683794</v>
      </c>
      <c r="Y466" s="8">
        <v>0.44621466199219262</v>
      </c>
      <c r="Z466" s="8">
        <v>0.4461399532972643</v>
      </c>
      <c r="AA466" s="8">
        <v>0.44653537259160131</v>
      </c>
      <c r="AB466" s="8">
        <v>0.44697638373346943</v>
      </c>
      <c r="AC466" s="8">
        <v>0.44747591008603949</v>
      </c>
      <c r="AD466" s="8">
        <v>0.4481675108930831</v>
      </c>
      <c r="AE466" s="8">
        <v>0.44911396969459449</v>
      </c>
      <c r="AF466" s="8">
        <v>0.45020470905057902</v>
      </c>
      <c r="AG466" s="8">
        <v>0.45137277378447771</v>
      </c>
      <c r="AH466" s="8">
        <v>0.45245428076922883</v>
      </c>
      <c r="AI466" s="8">
        <v>0.45336413512032026</v>
      </c>
      <c r="AJ466" s="8">
        <v>0.45431766699320009</v>
      </c>
      <c r="AK466" s="8">
        <v>0.45493195504844547</v>
      </c>
      <c r="AL466" s="8">
        <v>0.45543522552460447</v>
      </c>
      <c r="AM466" s="8">
        <v>0.45572049622729771</v>
      </c>
      <c r="AN466" s="8">
        <v>0.45575353997339296</v>
      </c>
      <c r="AO466" s="8">
        <v>0.45571360941183242</v>
      </c>
      <c r="AP466" s="8">
        <v>0.45539994554702923</v>
      </c>
      <c r="AQ466" s="8">
        <v>0.45499294041592303</v>
      </c>
      <c r="AR466" s="8">
        <v>0.45438444488645569</v>
      </c>
      <c r="AS466" s="8">
        <v>0.45367250559295114</v>
      </c>
      <c r="AT466" s="8">
        <v>0.45292914496052239</v>
      </c>
      <c r="AU466" s="8">
        <v>0.45211723735660764</v>
      </c>
      <c r="AV466" s="8">
        <v>0.45125308366516059</v>
      </c>
      <c r="AW466" s="8">
        <v>0.4503668001345324</v>
      </c>
      <c r="AX466" s="8">
        <v>0.44949872651286965</v>
      </c>
      <c r="AY466" s="8">
        <v>0.44867326178512162</v>
      </c>
      <c r="AZ466" s="8">
        <v>0.44792002281016707</v>
      </c>
      <c r="BA466" s="8">
        <v>0.44722519190552462</v>
      </c>
      <c r="BB466" s="8">
        <v>0.44664837706594607</v>
      </c>
      <c r="BC466" s="8">
        <v>0.44615782464709602</v>
      </c>
      <c r="BD466" s="8">
        <v>0.445776118619233</v>
      </c>
      <c r="BE466" s="8"/>
      <c r="BF466" s="8"/>
    </row>
    <row r="467" spans="2:58">
      <c r="B467" s="6" t="s">
        <v>122</v>
      </c>
      <c r="C467" s="8">
        <v>1</v>
      </c>
      <c r="D467" s="8">
        <v>1</v>
      </c>
      <c r="E467" s="8">
        <v>1</v>
      </c>
      <c r="F467" s="8">
        <v>1</v>
      </c>
      <c r="G467" s="8">
        <v>1</v>
      </c>
      <c r="H467" s="8">
        <v>1</v>
      </c>
      <c r="I467" s="8">
        <v>1</v>
      </c>
      <c r="J467" s="8">
        <v>1</v>
      </c>
      <c r="K467" s="8">
        <v>1</v>
      </c>
      <c r="L467" s="8">
        <v>1</v>
      </c>
      <c r="M467" s="8">
        <v>1</v>
      </c>
      <c r="N467" s="8">
        <v>1</v>
      </c>
      <c r="O467" s="8">
        <v>1</v>
      </c>
      <c r="P467" s="8">
        <v>1</v>
      </c>
      <c r="Q467" s="8">
        <v>1</v>
      </c>
      <c r="R467" s="8">
        <v>1</v>
      </c>
      <c r="S467" s="8">
        <v>1</v>
      </c>
      <c r="T467" s="8">
        <v>1</v>
      </c>
      <c r="U467" s="8">
        <v>1</v>
      </c>
      <c r="V467" s="8">
        <v>1</v>
      </c>
      <c r="W467" s="8">
        <v>1</v>
      </c>
      <c r="X467" s="8">
        <v>1</v>
      </c>
      <c r="Y467" s="8">
        <v>1</v>
      </c>
      <c r="Z467" s="8">
        <v>1</v>
      </c>
      <c r="AA467" s="8">
        <v>1</v>
      </c>
      <c r="AB467" s="8">
        <v>1</v>
      </c>
      <c r="AC467" s="8">
        <v>1</v>
      </c>
      <c r="AD467" s="8">
        <v>1</v>
      </c>
      <c r="AE467" s="8">
        <v>1</v>
      </c>
      <c r="AF467" s="8">
        <v>1</v>
      </c>
      <c r="AG467" s="8">
        <v>1</v>
      </c>
      <c r="AH467" s="8">
        <v>1</v>
      </c>
      <c r="AI467" s="8">
        <v>1</v>
      </c>
      <c r="AJ467" s="8">
        <v>1</v>
      </c>
      <c r="AK467" s="8">
        <v>1</v>
      </c>
      <c r="AL467" s="8">
        <v>1</v>
      </c>
      <c r="AM467" s="8">
        <v>1</v>
      </c>
      <c r="AN467" s="8">
        <v>1</v>
      </c>
      <c r="AO467" s="8">
        <v>1</v>
      </c>
      <c r="AP467" s="8">
        <v>1</v>
      </c>
      <c r="AQ467" s="8">
        <v>1</v>
      </c>
      <c r="AR467" s="8">
        <v>1</v>
      </c>
      <c r="AS467" s="8">
        <v>1</v>
      </c>
      <c r="AT467" s="8">
        <v>1</v>
      </c>
      <c r="AU467" s="8">
        <v>1</v>
      </c>
      <c r="AV467" s="8">
        <v>1</v>
      </c>
      <c r="AW467" s="8">
        <v>1</v>
      </c>
      <c r="AX467" s="8">
        <v>1</v>
      </c>
      <c r="AY467" s="8">
        <v>1</v>
      </c>
      <c r="AZ467" s="8">
        <v>1</v>
      </c>
      <c r="BA467" s="8">
        <v>1</v>
      </c>
      <c r="BB467" s="8">
        <v>1</v>
      </c>
      <c r="BC467" s="8">
        <v>1</v>
      </c>
      <c r="BD467" s="8">
        <v>1</v>
      </c>
      <c r="BE467" s="8"/>
      <c r="BF467" s="8"/>
    </row>
    <row r="469" spans="2:58">
      <c r="C469" s="8" t="s">
        <v>141</v>
      </c>
      <c r="G469" s="8" t="s">
        <v>142</v>
      </c>
      <c r="H469" s="8"/>
      <c r="K469" s="8" t="s">
        <v>143</v>
      </c>
      <c r="O469" s="8" t="s">
        <v>144</v>
      </c>
      <c r="S469" s="8" t="s">
        <v>145</v>
      </c>
    </row>
    <row r="470" spans="2:58">
      <c r="C470" s="8" t="s">
        <v>146</v>
      </c>
      <c r="D470" s="8" t="s">
        <v>147</v>
      </c>
      <c r="E470" s="8" t="s">
        <v>148</v>
      </c>
      <c r="G470" s="8" t="s">
        <v>146</v>
      </c>
      <c r="H470" s="8" t="s">
        <v>147</v>
      </c>
      <c r="I470" s="8" t="s">
        <v>148</v>
      </c>
      <c r="K470" s="8" t="s">
        <v>32</v>
      </c>
      <c r="L470" s="8" t="s">
        <v>147</v>
      </c>
      <c r="M470" s="8" t="s">
        <v>148</v>
      </c>
      <c r="O470" s="8" t="s">
        <v>146</v>
      </c>
      <c r="P470" s="8" t="s">
        <v>147</v>
      </c>
      <c r="Q470" s="8" t="s">
        <v>148</v>
      </c>
      <c r="S470" s="8" t="s">
        <v>146</v>
      </c>
      <c r="T470" s="8" t="s">
        <v>147</v>
      </c>
      <c r="U470" s="8" t="s">
        <v>148</v>
      </c>
    </row>
    <row r="471" spans="2:58">
      <c r="C471" s="8" t="s">
        <v>149</v>
      </c>
      <c r="D471" s="8" t="s">
        <v>150</v>
      </c>
      <c r="E471" s="8" t="s">
        <v>151</v>
      </c>
      <c r="G471" s="8" t="s">
        <v>149</v>
      </c>
      <c r="H471" s="8" t="s">
        <v>150</v>
      </c>
      <c r="I471" s="8" t="s">
        <v>151</v>
      </c>
      <c r="K471" s="8" t="s">
        <v>149</v>
      </c>
      <c r="L471" s="8" t="s">
        <v>150</v>
      </c>
      <c r="M471" s="8" t="s">
        <v>151</v>
      </c>
      <c r="O471" s="8" t="s">
        <v>149</v>
      </c>
      <c r="P471" s="8" t="s">
        <v>150</v>
      </c>
      <c r="Q471" s="8" t="s">
        <v>151</v>
      </c>
      <c r="S471" s="8" t="s">
        <v>149</v>
      </c>
      <c r="T471" s="8" t="s">
        <v>150</v>
      </c>
      <c r="U471" s="8" t="s">
        <v>151</v>
      </c>
    </row>
    <row r="472" spans="2:58">
      <c r="B472" s="6" t="s">
        <v>152</v>
      </c>
      <c r="C472" s="8" t="e">
        <v>#N/A</v>
      </c>
      <c r="D472" s="8" t="e">
        <v>#N/A</v>
      </c>
      <c r="E472" s="8" t="e">
        <v>#N/A</v>
      </c>
      <c r="F472" s="6" t="s">
        <v>152</v>
      </c>
      <c r="G472" s="8" t="e">
        <v>#N/A</v>
      </c>
      <c r="H472" s="8" t="e">
        <v>#N/A</v>
      </c>
      <c r="I472" s="8" t="e">
        <v>#N/A</v>
      </c>
      <c r="J472" s="8" t="s">
        <v>153</v>
      </c>
      <c r="K472" s="8">
        <v>1.1245691841330929</v>
      </c>
      <c r="L472" s="8">
        <v>1.0723134568867154</v>
      </c>
      <c r="M472" s="8">
        <v>0.99740278770799318</v>
      </c>
      <c r="N472" s="6" t="s">
        <v>152</v>
      </c>
      <c r="O472" s="8">
        <v>0.99857500525825538</v>
      </c>
      <c r="P472" s="8">
        <v>0.99852500175275172</v>
      </c>
      <c r="Q472" s="8">
        <v>0.99868500756436251</v>
      </c>
      <c r="R472" s="6" t="s">
        <v>152</v>
      </c>
      <c r="S472" s="8">
        <v>0.99882998317661542</v>
      </c>
      <c r="T472" s="8">
        <v>0.99891000560779475</v>
      </c>
      <c r="U472" s="8">
        <v>0.9989700191269828</v>
      </c>
    </row>
    <row r="473" spans="2:58">
      <c r="B473" s="6" t="s">
        <v>154</v>
      </c>
      <c r="C473" s="8">
        <v>9.2854321560416758E-3</v>
      </c>
      <c r="D473" s="8">
        <v>-1.6226602159229576E-3</v>
      </c>
      <c r="E473" s="8">
        <v>-2.6677068451160253E-2</v>
      </c>
      <c r="F473" s="6" t="s">
        <v>154</v>
      </c>
      <c r="G473" s="8">
        <v>4.6108728422253678E-3</v>
      </c>
      <c r="H473" s="4">
        <v>6.6791477786336418E-3</v>
      </c>
      <c r="I473" s="8">
        <v>-3.7853027254195475E-2</v>
      </c>
      <c r="J473" s="8" t="s">
        <v>155</v>
      </c>
      <c r="K473" s="8">
        <v>1.6273631168237931E-4</v>
      </c>
      <c r="L473" s="8">
        <v>1.6289533041172313E-4</v>
      </c>
      <c r="M473" s="8">
        <v>1.5933632487368985E-4</v>
      </c>
      <c r="N473" s="6" t="s">
        <v>154</v>
      </c>
      <c r="O473" s="8">
        <v>0.99936848316247351</v>
      </c>
      <c r="P473" s="8">
        <v>0.99939849852314833</v>
      </c>
      <c r="Q473" s="8">
        <v>0.99937856049971452</v>
      </c>
      <c r="R473" s="6" t="s">
        <v>154</v>
      </c>
      <c r="S473" s="8">
        <v>0.99922350068260979</v>
      </c>
      <c r="T473" s="8">
        <v>0.99922354821079817</v>
      </c>
      <c r="U473" s="8">
        <v>0.99929866456550842</v>
      </c>
    </row>
    <row r="474" spans="2:58">
      <c r="B474" s="6" t="s">
        <v>156</v>
      </c>
      <c r="C474" s="8">
        <v>-1.8298839409902939E-2</v>
      </c>
      <c r="D474" s="8">
        <v>-2.3758933561683605E-2</v>
      </c>
      <c r="E474" s="8">
        <v>-3.3446965666095299E-2</v>
      </c>
      <c r="F474" s="6" t="s">
        <v>156</v>
      </c>
      <c r="G474" s="8">
        <v>-2.0910292649277098E-2</v>
      </c>
      <c r="H474" s="4">
        <v>-1.6215153227320766E-2</v>
      </c>
      <c r="I474" s="8">
        <v>-3.5146761910101708E-2</v>
      </c>
      <c r="J474" s="8" t="s">
        <v>157</v>
      </c>
      <c r="K474" s="8">
        <v>5.6957709088832761E-4</v>
      </c>
      <c r="L474" s="8">
        <v>5.308479996126589E-4</v>
      </c>
      <c r="M474" s="8">
        <v>4.7800897462106954E-4</v>
      </c>
      <c r="N474" s="6" t="s">
        <v>156</v>
      </c>
      <c r="O474" s="8">
        <v>0.99974947791181157</v>
      </c>
      <c r="P474" s="8">
        <v>0.9997845465957127</v>
      </c>
      <c r="Q474" s="8">
        <v>0.99983467571074613</v>
      </c>
      <c r="R474" s="6" t="s">
        <v>156</v>
      </c>
      <c r="S474" s="8">
        <v>0.99976953124472545</v>
      </c>
      <c r="T474" s="8">
        <v>0.9997845799810392</v>
      </c>
      <c r="U474" s="8">
        <v>0.99990482944220394</v>
      </c>
    </row>
    <row r="475" spans="2:58">
      <c r="B475" s="6" t="s">
        <v>158</v>
      </c>
      <c r="C475" s="8">
        <v>-1.2728119350455161E-2</v>
      </c>
      <c r="D475" s="8">
        <v>-1.4919265601533369E-2</v>
      </c>
      <c r="E475" s="8">
        <v>-2.9273412668212616E-2</v>
      </c>
      <c r="F475" s="6" t="s">
        <v>158</v>
      </c>
      <c r="G475" s="8">
        <v>-1.0486750418757051E-2</v>
      </c>
      <c r="H475" s="4">
        <v>-2.1841820161972947E-2</v>
      </c>
      <c r="I475" s="8">
        <v>-3.4757839661751937E-2</v>
      </c>
      <c r="J475" s="8" t="s">
        <v>159</v>
      </c>
      <c r="K475" s="8">
        <v>1.9119257075247975E-3</v>
      </c>
      <c r="L475" s="8">
        <v>1.8340106429064439E-3</v>
      </c>
      <c r="M475" s="8">
        <v>1.6730314111737432E-3</v>
      </c>
      <c r="N475" s="6" t="s">
        <v>158</v>
      </c>
      <c r="O475" s="8">
        <v>0.99982459034323634</v>
      </c>
      <c r="P475" s="8">
        <v>0.99982459295535353</v>
      </c>
      <c r="Q475" s="8">
        <v>0.99986471078010153</v>
      </c>
      <c r="R475" s="6" t="s">
        <v>158</v>
      </c>
      <c r="S475" s="8">
        <v>0.99983462675594359</v>
      </c>
      <c r="T475" s="8">
        <v>0.99983464202503436</v>
      </c>
      <c r="U475" s="8">
        <v>0.99988979009943524</v>
      </c>
    </row>
    <row r="476" spans="2:58">
      <c r="B476" s="6" t="s">
        <v>160</v>
      </c>
      <c r="C476" s="8">
        <v>-1.2099152141510486E-2</v>
      </c>
      <c r="D476" s="8">
        <v>-1.001000169386124E-2</v>
      </c>
      <c r="E476" s="8">
        <v>-1.5430814534311502E-2</v>
      </c>
      <c r="F476" s="6" t="s">
        <v>160</v>
      </c>
      <c r="G476" s="8">
        <v>-7.7667842655658624E-3</v>
      </c>
      <c r="H476" s="4">
        <v>-6.503665037226508E-3</v>
      </c>
      <c r="I476" s="8">
        <v>-2.279416321017734E-2</v>
      </c>
      <c r="J476" s="8" t="s">
        <v>161</v>
      </c>
      <c r="K476" s="8">
        <v>4.5970748502840563E-3</v>
      </c>
      <c r="L476" s="8">
        <v>4.3588882642881521E-3</v>
      </c>
      <c r="M476" s="8">
        <v>4.023991815602675E-3</v>
      </c>
      <c r="N476" s="6" t="s">
        <v>160</v>
      </c>
      <c r="O476" s="8">
        <v>0.99988471052311512</v>
      </c>
      <c r="P476" s="8">
        <v>0.9998797001023052</v>
      </c>
      <c r="Q476" s="8">
        <v>0.99990979618800846</v>
      </c>
      <c r="R476" s="6" t="s">
        <v>160</v>
      </c>
      <c r="S476" s="8">
        <v>0.99989975690959887</v>
      </c>
      <c r="T476" s="8">
        <v>0.9998897431014262</v>
      </c>
      <c r="U476" s="8">
        <v>0.99991983827326902</v>
      </c>
    </row>
    <row r="477" spans="2:58">
      <c r="B477" s="6" t="s">
        <v>162</v>
      </c>
      <c r="C477" s="8">
        <v>-5.7470557817185797E-3</v>
      </c>
      <c r="D477" s="8">
        <v>-1.3634651971499099E-2</v>
      </c>
      <c r="E477" s="8">
        <v>-1.443539001780756E-2</v>
      </c>
      <c r="F477" s="6" t="s">
        <v>162</v>
      </c>
      <c r="G477" s="8">
        <v>-5.961875580379767E-4</v>
      </c>
      <c r="H477" s="4">
        <v>-6.480575395042416E-3</v>
      </c>
      <c r="I477" s="8">
        <v>-1.2063255823714841E-2</v>
      </c>
      <c r="J477" s="8" t="s">
        <v>163</v>
      </c>
      <c r="K477" s="8">
        <v>8.4618362979974049E-3</v>
      </c>
      <c r="L477" s="8">
        <v>8.0690715584785296E-3</v>
      </c>
      <c r="M477" s="8">
        <v>7.4512220254710198E-3</v>
      </c>
      <c r="N477" s="6" t="s">
        <v>162</v>
      </c>
      <c r="O477" s="8">
        <v>0.99991502220223549</v>
      </c>
      <c r="P477" s="8">
        <v>0.99991502335833582</v>
      </c>
      <c r="Q477" s="8">
        <v>0.99994010813017975</v>
      </c>
      <c r="R477" s="6" t="s">
        <v>162</v>
      </c>
      <c r="S477" s="8">
        <v>0.99988938373758307</v>
      </c>
      <c r="T477" s="8">
        <v>0.99988437844435107</v>
      </c>
      <c r="U477" s="8">
        <v>0.9998994388349316</v>
      </c>
    </row>
    <row r="478" spans="2:58">
      <c r="B478" s="6" t="s">
        <v>164</v>
      </c>
      <c r="C478" s="8">
        <v>-9.7647099675923082E-3</v>
      </c>
      <c r="D478" s="8">
        <v>-6.5804903378998171E-3</v>
      </c>
      <c r="E478" s="8">
        <v>-1.8084498644336491E-2</v>
      </c>
      <c r="F478" s="6" t="s">
        <v>164</v>
      </c>
      <c r="G478" s="8">
        <v>-9.029247841411861E-3</v>
      </c>
      <c r="H478" s="4">
        <v>-8.4615661175985978E-3</v>
      </c>
      <c r="I478" s="8">
        <v>-1.1608504236618437E-2</v>
      </c>
      <c r="J478" s="8" t="s">
        <v>165</v>
      </c>
      <c r="K478" s="8">
        <v>1.3058459238795141E-2</v>
      </c>
      <c r="L478" s="8">
        <v>1.2385797814389192E-2</v>
      </c>
      <c r="M478" s="8">
        <v>1.1473714615989682E-2</v>
      </c>
      <c r="N478" s="6" t="s">
        <v>164</v>
      </c>
      <c r="O478" s="8">
        <v>0.9999147680185243</v>
      </c>
      <c r="P478" s="8">
        <v>0.99991476907431875</v>
      </c>
      <c r="Q478" s="8">
        <v>0.9999448662747803</v>
      </c>
      <c r="R478" s="6" t="s">
        <v>164</v>
      </c>
      <c r="S478" s="8">
        <v>0.99992981717310081</v>
      </c>
      <c r="T478" s="8">
        <v>0.99991979733788039</v>
      </c>
      <c r="U478" s="8">
        <v>0.99993986971743054</v>
      </c>
    </row>
    <row r="479" spans="2:58">
      <c r="B479" s="6" t="s">
        <v>166</v>
      </c>
      <c r="C479" s="8">
        <v>-8.9950207254923843E-3</v>
      </c>
      <c r="D479" s="8">
        <v>-5.2604526750862704E-3</v>
      </c>
      <c r="E479" s="8">
        <v>-1.479521998370633E-2</v>
      </c>
      <c r="F479" s="6" t="s">
        <v>166</v>
      </c>
      <c r="G479" s="8">
        <v>-5.6585478390474269E-3</v>
      </c>
      <c r="H479" s="4">
        <v>-1.2244281854618788E-2</v>
      </c>
      <c r="I479" s="8">
        <v>-1.571161825970302E-2</v>
      </c>
      <c r="J479" s="8" t="s">
        <v>167</v>
      </c>
      <c r="K479" s="8">
        <v>1.7493701596369458E-2</v>
      </c>
      <c r="L479" s="8">
        <v>1.6542505091437253E-2</v>
      </c>
      <c r="M479" s="8">
        <v>1.5380453025563106E-2</v>
      </c>
      <c r="N479" s="6" t="s">
        <v>166</v>
      </c>
      <c r="O479" s="8">
        <v>0.9999147607282457</v>
      </c>
      <c r="P479" s="8">
        <v>0.99991977577328428</v>
      </c>
      <c r="Q479" s="8">
        <v>0.99993483995593091</v>
      </c>
      <c r="R479" s="6" t="s">
        <v>166</v>
      </c>
      <c r="S479" s="8">
        <v>0.99993983906896511</v>
      </c>
      <c r="T479" s="8">
        <v>0.99993483010706163</v>
      </c>
      <c r="U479" s="8">
        <v>0.99992984334996637</v>
      </c>
    </row>
    <row r="480" spans="2:58">
      <c r="B480" s="6" t="s">
        <v>168</v>
      </c>
      <c r="C480" s="8">
        <v>3.8078363496244069E-3</v>
      </c>
      <c r="D480" s="8">
        <v>4.5758271728168088E-4</v>
      </c>
      <c r="E480" s="8">
        <v>-6.4283464494373863E-3</v>
      </c>
      <c r="F480" s="6" t="s">
        <v>168</v>
      </c>
      <c r="G480" s="8">
        <v>-1.4993852288971263E-3</v>
      </c>
      <c r="H480" s="4">
        <v>-5.2063382248345672E-3</v>
      </c>
      <c r="I480" s="8">
        <v>-8.3621526909200359E-3</v>
      </c>
      <c r="J480" s="8" t="s">
        <v>169</v>
      </c>
      <c r="K480" s="8">
        <v>2.2334429004690765E-2</v>
      </c>
      <c r="L480" s="8">
        <v>2.1314384384852947E-2</v>
      </c>
      <c r="M480" s="8">
        <v>1.9760702734505566E-2</v>
      </c>
      <c r="N480" s="6" t="s">
        <v>168</v>
      </c>
      <c r="O480" s="8">
        <v>0.99991976812976624</v>
      </c>
      <c r="P480" s="8">
        <v>0.99992979811944749</v>
      </c>
      <c r="Q480" s="8">
        <v>0.99994485964212099</v>
      </c>
      <c r="R480" s="6" t="s">
        <v>168</v>
      </c>
      <c r="S480" s="8">
        <v>0.99994484868434996</v>
      </c>
      <c r="T480" s="8">
        <v>0.99993983937106656</v>
      </c>
      <c r="U480" s="8">
        <v>0.99994487260538611</v>
      </c>
    </row>
    <row r="481" spans="1:59" s="8" customFormat="1">
      <c r="A481" s="6"/>
      <c r="B481" s="6" t="s">
        <v>170</v>
      </c>
      <c r="C481" s="8">
        <v>-4.7109137990841241E-3</v>
      </c>
      <c r="D481" s="8">
        <v>1.8005013279542162E-3</v>
      </c>
      <c r="E481" s="8">
        <v>-3.1402760524386723E-3</v>
      </c>
      <c r="F481" s="6" t="s">
        <v>170</v>
      </c>
      <c r="G481" s="8">
        <v>-4.1578006558479971E-3</v>
      </c>
      <c r="H481" s="4">
        <v>-4.061374048097019E-3</v>
      </c>
      <c r="I481" s="8">
        <v>-8.5501515818752916E-3</v>
      </c>
      <c r="J481" s="8" t="s">
        <v>171</v>
      </c>
      <c r="K481" s="8">
        <v>2.8028844185115084E-2</v>
      </c>
      <c r="L481" s="8">
        <v>2.668417758534157E-2</v>
      </c>
      <c r="M481" s="8">
        <v>2.462195986823712E-2</v>
      </c>
      <c r="N481" s="6" t="s">
        <v>170</v>
      </c>
      <c r="O481" s="8">
        <v>0.9999297914805847</v>
      </c>
      <c r="P481" s="8">
        <v>0.99992979324107911</v>
      </c>
      <c r="Q481" s="8">
        <v>0.99994987026369797</v>
      </c>
      <c r="R481" s="6" t="s">
        <v>170</v>
      </c>
      <c r="S481" s="8">
        <v>0.99994985910359846</v>
      </c>
      <c r="T481" s="8">
        <v>0.99994986312628942</v>
      </c>
      <c r="U481" s="8">
        <v>0.99993985811496922</v>
      </c>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row>
    <row r="482" spans="1:59" s="8" customFormat="1">
      <c r="A482" s="6"/>
      <c r="B482" s="6" t="s">
        <v>172</v>
      </c>
      <c r="C482" s="8">
        <v>-1.4811104101694291E-3</v>
      </c>
      <c r="D482" s="8">
        <v>3.4237846621809928E-3</v>
      </c>
      <c r="E482" s="8">
        <v>-3.0847231030589916E-3</v>
      </c>
      <c r="F482" s="6" t="s">
        <v>172</v>
      </c>
      <c r="G482" s="8">
        <v>-2.7101114695290331E-3</v>
      </c>
      <c r="H482" s="4">
        <v>6.5024834227744822E-4</v>
      </c>
      <c r="I482" s="8">
        <v>-3.477087536588029E-3</v>
      </c>
      <c r="J482" s="8" t="s">
        <v>173</v>
      </c>
      <c r="K482" s="8">
        <v>3.506831943909379E-2</v>
      </c>
      <c r="L482" s="8">
        <v>3.3205743504908736E-2</v>
      </c>
      <c r="M482" s="8">
        <v>3.104049423219718E-2</v>
      </c>
      <c r="N482" s="6" t="s">
        <v>172</v>
      </c>
      <c r="O482" s="8">
        <v>0.99995569018772557</v>
      </c>
      <c r="P482" s="8">
        <v>0.99994566109534577</v>
      </c>
      <c r="Q482" s="8">
        <v>0.99996072887147514</v>
      </c>
      <c r="R482" s="6" t="s">
        <v>172</v>
      </c>
      <c r="S482" s="8">
        <v>0.99993744032316323</v>
      </c>
      <c r="T482" s="8">
        <v>0.99993242961496587</v>
      </c>
      <c r="U482" s="8">
        <v>0.99993746193647937</v>
      </c>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row>
    <row r="483" spans="1:59" s="8" customFormat="1">
      <c r="A483" s="6"/>
      <c r="B483" s="6" t="s">
        <v>174</v>
      </c>
      <c r="C483" s="8">
        <v>4.3794027860882528E-3</v>
      </c>
      <c r="D483" s="8">
        <v>3.142726676697162E-3</v>
      </c>
      <c r="E483" s="8">
        <v>-2.0453322362702035E-3</v>
      </c>
      <c r="F483" s="6" t="s">
        <v>174</v>
      </c>
      <c r="G483" s="8">
        <v>5.2446964606844646E-3</v>
      </c>
      <c r="H483" s="4">
        <v>2.3851798328546983E-3</v>
      </c>
      <c r="I483" s="8">
        <v>-4.0762509626067634E-3</v>
      </c>
      <c r="J483" s="8" t="s">
        <v>175</v>
      </c>
      <c r="K483" s="8">
        <v>4.478797283148224E-2</v>
      </c>
      <c r="L483" s="8">
        <v>4.2342263765710812E-2</v>
      </c>
      <c r="M483" s="8">
        <v>3.9440238081490275E-2</v>
      </c>
      <c r="N483" s="6" t="s">
        <v>174</v>
      </c>
      <c r="O483" s="8">
        <v>0.99992476657567009</v>
      </c>
      <c r="P483" s="8">
        <v>0.99992978302953306</v>
      </c>
      <c r="Q483" s="8">
        <v>0.99994485019263091</v>
      </c>
      <c r="R483" s="6" t="s">
        <v>174</v>
      </c>
      <c r="S483" s="8">
        <v>0.99994483892905317</v>
      </c>
      <c r="T483" s="8">
        <v>0.99993982941635773</v>
      </c>
      <c r="U483" s="8">
        <v>0.99993985148298636</v>
      </c>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row>
    <row r="484" spans="1:59" s="8" customFormat="1">
      <c r="A484" s="6"/>
      <c r="B484" s="6" t="s">
        <v>176</v>
      </c>
      <c r="C484" s="8">
        <v>2.6661858849408942E-3</v>
      </c>
      <c r="D484" s="8">
        <v>-1.1766846064701676E-4</v>
      </c>
      <c r="E484" s="8">
        <v>-1.2333847281216748E-3</v>
      </c>
      <c r="F484" s="6" t="s">
        <v>176</v>
      </c>
      <c r="G484" s="8">
        <v>4.0958265418935113E-3</v>
      </c>
      <c r="H484" s="4">
        <v>2.6456916655834897E-3</v>
      </c>
      <c r="I484" s="8">
        <v>1.6105615116692262E-3</v>
      </c>
      <c r="J484" s="8" t="s">
        <v>177</v>
      </c>
      <c r="K484" s="8">
        <v>5.6546349214763619E-2</v>
      </c>
      <c r="L484" s="8">
        <v>5.3039688158310574E-2</v>
      </c>
      <c r="M484" s="8">
        <v>4.9123667880276965E-2</v>
      </c>
      <c r="N484" s="6" t="s">
        <v>176</v>
      </c>
      <c r="O484" s="8">
        <v>0.99991974478835455</v>
      </c>
      <c r="P484" s="8">
        <v>0.99991974639858738</v>
      </c>
      <c r="Q484" s="8">
        <v>0.99991977783412522</v>
      </c>
      <c r="R484" s="6" t="s">
        <v>176</v>
      </c>
      <c r="S484" s="8">
        <v>0.99993982151974048</v>
      </c>
      <c r="T484" s="8">
        <v>0.99992979676158078</v>
      </c>
      <c r="U484" s="8">
        <v>0.99993984786489942</v>
      </c>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row>
    <row r="485" spans="1:59" s="8" customFormat="1">
      <c r="A485" s="6"/>
      <c r="B485" s="6" t="s">
        <v>178</v>
      </c>
      <c r="C485" s="8">
        <v>1.2199617871281715E-3</v>
      </c>
      <c r="D485" s="8">
        <v>1.0020471330529881E-2</v>
      </c>
      <c r="E485" s="8">
        <v>2.8709954147231812E-4</v>
      </c>
      <c r="F485" s="6" t="s">
        <v>178</v>
      </c>
      <c r="G485" s="8">
        <v>9.8193789827587113E-3</v>
      </c>
      <c r="H485" s="4">
        <v>2.6351859796133925E-3</v>
      </c>
      <c r="I485" s="8">
        <v>-1.5227524948954844E-3</v>
      </c>
      <c r="J485" s="8" t="s">
        <v>179</v>
      </c>
      <c r="K485" s="8">
        <v>6.7694238474492921E-2</v>
      </c>
      <c r="L485" s="8">
        <v>6.3940276803009705E-2</v>
      </c>
      <c r="M485" s="8">
        <v>5.9530108041331305E-2</v>
      </c>
      <c r="N485" s="6" t="s">
        <v>178</v>
      </c>
      <c r="O485" s="8">
        <v>0.99990970594227147</v>
      </c>
      <c r="P485" s="8">
        <v>0.99989967514808953</v>
      </c>
      <c r="Q485" s="8">
        <v>0.99989470054755092</v>
      </c>
      <c r="R485" s="6" t="s">
        <v>178</v>
      </c>
      <c r="S485" s="8">
        <v>0.99993981915546204</v>
      </c>
      <c r="T485" s="8">
        <v>0.99992477708939465</v>
      </c>
      <c r="U485" s="8">
        <v>0.99992981832931238</v>
      </c>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row>
    <row r="486" spans="1:59" s="8" customFormat="1">
      <c r="A486" s="6"/>
      <c r="B486" s="6" t="s">
        <v>180</v>
      </c>
      <c r="C486" s="8">
        <v>2.777706231579289E-4</v>
      </c>
      <c r="D486" s="8">
        <v>1.1425186809486312E-3</v>
      </c>
      <c r="E486" s="8">
        <v>-8.732335534010412E-4</v>
      </c>
      <c r="F486" s="6" t="s">
        <v>180</v>
      </c>
      <c r="G486" s="8">
        <v>3.0963843212701131E-3</v>
      </c>
      <c r="H486" s="4">
        <v>1.2633694020787152E-3</v>
      </c>
      <c r="I486" s="8">
        <v>1.0421053952087674E-3</v>
      </c>
      <c r="J486" s="8" t="s">
        <v>181</v>
      </c>
      <c r="K486" s="8">
        <v>7.7500231027072083E-2</v>
      </c>
      <c r="L486" s="8">
        <v>7.4396234551541013E-2</v>
      </c>
      <c r="M486" s="8">
        <v>6.923613083287028E-2</v>
      </c>
      <c r="N486" s="6" t="s">
        <v>180</v>
      </c>
      <c r="O486" s="8">
        <v>0.99987457994309525</v>
      </c>
      <c r="P486" s="8">
        <v>0.99988461466313083</v>
      </c>
      <c r="Q486" s="8">
        <v>0.99988465858848641</v>
      </c>
      <c r="R486" s="6" t="s">
        <v>180</v>
      </c>
      <c r="S486" s="8">
        <v>0.99992476873773062</v>
      </c>
      <c r="T486" s="8">
        <v>0.99990471021872174</v>
      </c>
      <c r="U486" s="8">
        <v>0.99990975991068287</v>
      </c>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row>
    <row r="487" spans="1:59" s="8" customFormat="1">
      <c r="A487" s="6"/>
      <c r="B487" s="6" t="s">
        <v>155</v>
      </c>
      <c r="C487" s="8">
        <v>5.3470706159238291E-3</v>
      </c>
      <c r="D487" s="8">
        <v>3.1092880137835173E-3</v>
      </c>
      <c r="E487" s="8">
        <v>-5.3829442066790027E-3</v>
      </c>
      <c r="F487" s="6" t="s">
        <v>155</v>
      </c>
      <c r="G487" s="8">
        <v>7.7536206516858469E-3</v>
      </c>
      <c r="H487" s="4">
        <v>7.7149926441396101E-3</v>
      </c>
      <c r="I487" s="8">
        <v>4.8349198824754894E-3</v>
      </c>
      <c r="J487" s="8" t="s">
        <v>182</v>
      </c>
      <c r="K487" s="8">
        <v>8.3846947182684872E-2</v>
      </c>
      <c r="L487" s="8">
        <v>8.1234962077284256E-2</v>
      </c>
      <c r="M487" s="8">
        <v>7.6141669521955474E-2</v>
      </c>
      <c r="N487" s="6" t="s">
        <v>155</v>
      </c>
      <c r="O487" s="8">
        <v>0.99990495690457404</v>
      </c>
      <c r="P487" s="8">
        <v>0.99991499520261207</v>
      </c>
      <c r="Q487" s="8">
        <v>0.9999050184584426</v>
      </c>
      <c r="R487" s="6" t="s">
        <v>155</v>
      </c>
      <c r="S487" s="8">
        <v>0.99987602328273451</v>
      </c>
      <c r="T487" s="8">
        <v>0.99986599121793285</v>
      </c>
      <c r="U487" s="8">
        <v>0.99986602994356311</v>
      </c>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row>
    <row r="488" spans="1:59" s="8" customFormat="1">
      <c r="A488" s="6"/>
      <c r="B488" s="6" t="s">
        <v>157</v>
      </c>
      <c r="C488" s="8">
        <v>7.6925452918344649E-3</v>
      </c>
      <c r="D488" s="8">
        <v>8.2589664325657224E-3</v>
      </c>
      <c r="E488" s="8">
        <v>5.9000335007510177E-3</v>
      </c>
      <c r="F488" s="6" t="s">
        <v>157</v>
      </c>
      <c r="G488" s="8">
        <v>1.0937449216651867E-2</v>
      </c>
      <c r="H488" s="4">
        <v>9.5288102595065156E-3</v>
      </c>
      <c r="I488" s="8">
        <v>1.3599984563782868E-3</v>
      </c>
      <c r="J488" s="8" t="s">
        <v>183</v>
      </c>
      <c r="K488" s="8">
        <v>8.6284376582030003E-2</v>
      </c>
      <c r="L488" s="8">
        <v>8.3343972317989318E-2</v>
      </c>
      <c r="M488" s="8">
        <v>7.9119480650291091E-2</v>
      </c>
      <c r="N488" s="6" t="s">
        <v>157</v>
      </c>
      <c r="O488" s="8">
        <v>0.99981432701064454</v>
      </c>
      <c r="P488" s="8">
        <v>0.99981935056527771</v>
      </c>
      <c r="Q488" s="8">
        <v>0.99978932090884642</v>
      </c>
      <c r="R488" s="6" t="s">
        <v>157</v>
      </c>
      <c r="S488" s="8">
        <v>0.99989967595162277</v>
      </c>
      <c r="T488" s="8">
        <v>0.99988462664170785</v>
      </c>
      <c r="U488" s="8">
        <v>0.99987965712210536</v>
      </c>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row>
    <row r="489" spans="1:59" s="8" customFormat="1">
      <c r="A489" s="6"/>
      <c r="B489" s="6" t="s">
        <v>159</v>
      </c>
      <c r="C489" s="8">
        <v>4.431724523589621E-3</v>
      </c>
      <c r="D489" s="8">
        <v>2.4385614224950959E-3</v>
      </c>
      <c r="E489" s="8">
        <v>4.2690394155447042E-3</v>
      </c>
      <c r="F489" s="6" t="s">
        <v>159</v>
      </c>
      <c r="G489" s="8">
        <v>5.6094011929733092E-3</v>
      </c>
      <c r="H489" s="4">
        <v>3.6737024145369031E-3</v>
      </c>
      <c r="I489" s="8">
        <v>-4.0278592608682662E-3</v>
      </c>
      <c r="J489" s="8" t="s">
        <v>184</v>
      </c>
      <c r="K489" s="8">
        <v>8.518929579932133E-2</v>
      </c>
      <c r="L489" s="8">
        <v>8.1712142662322962E-2</v>
      </c>
      <c r="M489" s="8">
        <v>7.8161963475964935E-2</v>
      </c>
      <c r="N489" s="6" t="s">
        <v>159</v>
      </c>
      <c r="O489" s="8">
        <v>0.99975908210278741</v>
      </c>
      <c r="P489" s="8">
        <v>0.9997741474316435</v>
      </c>
      <c r="Q489" s="8">
        <v>0.99975415559616643</v>
      </c>
      <c r="R489" s="6" t="s">
        <v>159</v>
      </c>
      <c r="S489" s="8">
        <v>0.99988461511420201</v>
      </c>
      <c r="T489" s="8">
        <v>0.99986956303605301</v>
      </c>
      <c r="U489" s="8">
        <v>0.99984453676851737</v>
      </c>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row>
    <row r="490" spans="1:59" s="8" customFormat="1">
      <c r="A490" s="6"/>
      <c r="B490" s="6" t="s">
        <v>161</v>
      </c>
      <c r="C490" s="8">
        <v>4.0583113144986277E-2</v>
      </c>
      <c r="D490" s="8">
        <v>3.9355379473930793E-2</v>
      </c>
      <c r="E490" s="8">
        <v>2.1543700887040343E-2</v>
      </c>
      <c r="F490" s="6" t="s">
        <v>161</v>
      </c>
      <c r="G490" s="8">
        <v>3.6524953114295614E-2</v>
      </c>
      <c r="H490" s="4">
        <v>3.1142172513185264E-2</v>
      </c>
      <c r="I490" s="8">
        <v>2.5681648518080902E-2</v>
      </c>
      <c r="J490" s="8" t="s">
        <v>185</v>
      </c>
      <c r="K490" s="8">
        <v>8.0631775253242083E-2</v>
      </c>
      <c r="L490" s="8">
        <v>7.7457712875633619E-2</v>
      </c>
      <c r="M490" s="8">
        <v>7.3777216091770431E-2</v>
      </c>
      <c r="N490" s="6" t="s">
        <v>161</v>
      </c>
      <c r="O490" s="8">
        <v>0.9997138411066564</v>
      </c>
      <c r="P490" s="8">
        <v>0.99972389558232932</v>
      </c>
      <c r="Q490" s="8">
        <v>0.99969889413262192</v>
      </c>
      <c r="R490" s="6" t="s">
        <v>161</v>
      </c>
      <c r="S490" s="8">
        <v>0.9998695505994295</v>
      </c>
      <c r="T490" s="8">
        <v>0.99984445856514226</v>
      </c>
      <c r="U490" s="8">
        <v>0.99981943543251806</v>
      </c>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row>
    <row r="491" spans="1:59" s="8" customFormat="1">
      <c r="A491" s="6"/>
      <c r="B491" s="6" t="s">
        <v>163</v>
      </c>
      <c r="C491" s="8">
        <v>0.13543167233418021</v>
      </c>
      <c r="D491" s="8">
        <v>0.13008404358067316</v>
      </c>
      <c r="E491" s="8">
        <v>7.7055087572625788E-2</v>
      </c>
      <c r="F491" s="6" t="s">
        <v>163</v>
      </c>
      <c r="G491" s="8">
        <v>0.10656679497355311</v>
      </c>
      <c r="H491" s="4">
        <v>0.11313828032925091</v>
      </c>
      <c r="I491" s="8">
        <v>7.8263421718724427E-2</v>
      </c>
      <c r="J491" s="8" t="s">
        <v>186</v>
      </c>
      <c r="K491" s="8">
        <v>7.4120967057487941E-2</v>
      </c>
      <c r="L491" s="8">
        <v>7.0643889248973149E-2</v>
      </c>
      <c r="M491" s="8">
        <v>6.6207241435186165E-2</v>
      </c>
      <c r="N491" s="6" t="s">
        <v>163</v>
      </c>
      <c r="O491" s="8">
        <v>0.99965349793866443</v>
      </c>
      <c r="P491" s="8">
        <v>0.99966356165065862</v>
      </c>
      <c r="Q491" s="8">
        <v>0.99965362342156805</v>
      </c>
      <c r="R491" s="6" t="s">
        <v>163</v>
      </c>
      <c r="S491" s="8">
        <v>0.99985949906141824</v>
      </c>
      <c r="T491" s="8">
        <v>0.99983439821293896</v>
      </c>
      <c r="U491" s="8">
        <v>0.99979933660383691</v>
      </c>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row>
    <row r="492" spans="1:59" s="8" customFormat="1">
      <c r="A492" s="6"/>
      <c r="B492" s="6" t="s">
        <v>165</v>
      </c>
      <c r="C492" s="8">
        <v>6.8928902147733229E-2</v>
      </c>
      <c r="D492" s="8">
        <v>5.5514094601676015E-2</v>
      </c>
      <c r="E492" s="8">
        <v>3.247182147110278E-2</v>
      </c>
      <c r="F492" s="6" t="s">
        <v>165</v>
      </c>
      <c r="G492" s="8">
        <v>7.8884402290760824E-2</v>
      </c>
      <c r="H492" s="4">
        <v>0.10275668235469057</v>
      </c>
      <c r="I492" s="8">
        <v>4.8076600707892408E-2</v>
      </c>
      <c r="J492" s="8" t="s">
        <v>187</v>
      </c>
      <c r="K492" s="8">
        <v>6.8099271615753604E-2</v>
      </c>
      <c r="L492" s="8">
        <v>6.3527285773882169E-2</v>
      </c>
      <c r="M492" s="8">
        <v>5.8494421929652318E-2</v>
      </c>
      <c r="N492" s="6" t="s">
        <v>165</v>
      </c>
      <c r="O492" s="8">
        <v>0.99970498565545185</v>
      </c>
      <c r="P492" s="8">
        <v>0.99973013304570235</v>
      </c>
      <c r="Q492" s="8">
        <v>0.99971518163402395</v>
      </c>
      <c r="R492" s="6" t="s">
        <v>165</v>
      </c>
      <c r="S492" s="8">
        <v>0.999830975870313</v>
      </c>
      <c r="T492" s="8">
        <v>0.99979582785066423</v>
      </c>
      <c r="U492" s="8">
        <v>0.99978584916982194</v>
      </c>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row>
    <row r="493" spans="1:59" s="8" customFormat="1">
      <c r="A493" s="6"/>
      <c r="B493" s="6" t="s">
        <v>167</v>
      </c>
      <c r="C493" s="8">
        <v>9.7251221069662469E-2</v>
      </c>
      <c r="D493" s="8">
        <v>0.10303996030238043</v>
      </c>
      <c r="E493" s="8">
        <v>7.2715667736751921E-2</v>
      </c>
      <c r="F493" s="6" t="s">
        <v>167</v>
      </c>
      <c r="G493" s="8">
        <v>0.14804669633356743</v>
      </c>
      <c r="H493" s="4">
        <v>0.18302121876523833</v>
      </c>
      <c r="I493" s="8">
        <v>0.12667877492932811</v>
      </c>
      <c r="J493" s="8" t="s">
        <v>188</v>
      </c>
      <c r="K493" s="8">
        <v>6.0370652539299532E-2</v>
      </c>
      <c r="L493" s="8">
        <v>5.624491061683036E-2</v>
      </c>
      <c r="M493" s="8">
        <v>5.1080785147773713E-2</v>
      </c>
      <c r="N493" s="6" t="s">
        <v>167</v>
      </c>
      <c r="O493" s="8">
        <v>0.99954769768063734</v>
      </c>
      <c r="P493" s="8">
        <v>0.99956784101357377</v>
      </c>
      <c r="Q493" s="8">
        <v>0.99954284407166782</v>
      </c>
      <c r="R493" s="6" t="s">
        <v>167</v>
      </c>
      <c r="S493" s="8">
        <v>0.99981428091331015</v>
      </c>
      <c r="T493" s="8">
        <v>0.99979417786594671</v>
      </c>
      <c r="U493" s="8">
        <v>0.99977918115852404</v>
      </c>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row>
    <row r="494" spans="1:59" s="8" customFormat="1">
      <c r="A494" s="6"/>
      <c r="B494" s="6" t="s">
        <v>169</v>
      </c>
      <c r="C494" s="8">
        <v>0.1021732320118051</v>
      </c>
      <c r="D494" s="8">
        <v>0.11234090631388399</v>
      </c>
      <c r="E494" s="8">
        <v>9.1918676480702288E-2</v>
      </c>
      <c r="F494" s="6" t="s">
        <v>169</v>
      </c>
      <c r="G494" s="8">
        <v>0.15707092866863032</v>
      </c>
      <c r="H494" s="4">
        <v>0.1701524377355329</v>
      </c>
      <c r="I494" s="8">
        <v>0.10177673553823771</v>
      </c>
      <c r="J494" s="8" t="s">
        <v>189</v>
      </c>
      <c r="K494" s="8">
        <v>5.1259678632517888E-2</v>
      </c>
      <c r="L494" s="8">
        <v>4.837226734249369E-2</v>
      </c>
      <c r="M494" s="8">
        <v>4.3671646041147136E-2</v>
      </c>
      <c r="N494" s="6" t="s">
        <v>169</v>
      </c>
      <c r="O494" s="8">
        <v>0.99951229782810025</v>
      </c>
      <c r="P494" s="8">
        <v>0.99952743588626625</v>
      </c>
      <c r="Q494" s="8">
        <v>0.99951247981000435</v>
      </c>
      <c r="R494" s="6" t="s">
        <v>169</v>
      </c>
      <c r="S494" s="8">
        <v>0.99980420451571295</v>
      </c>
      <c r="T494" s="8">
        <v>0.99978409309047156</v>
      </c>
      <c r="U494" s="8">
        <v>0.99976909333416553</v>
      </c>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row>
    <row r="495" spans="1:59" s="8" customFormat="1">
      <c r="A495" s="6"/>
      <c r="B495" s="6" t="s">
        <v>171</v>
      </c>
      <c r="C495" s="8">
        <v>0.25343636474120956</v>
      </c>
      <c r="D495" s="8">
        <v>0.28055062891839705</v>
      </c>
      <c r="E495" s="8">
        <v>0.2458680429537812</v>
      </c>
      <c r="F495" s="6" t="s">
        <v>171</v>
      </c>
      <c r="G495" s="8">
        <v>0.38061032033682968</v>
      </c>
      <c r="H495" s="4">
        <v>0.40765430009714776</v>
      </c>
      <c r="I495" s="8">
        <v>0.28620571527626559</v>
      </c>
      <c r="J495" s="8" t="s">
        <v>190</v>
      </c>
      <c r="K495" s="8">
        <v>4.2429652040546689E-2</v>
      </c>
      <c r="L495" s="8">
        <v>4.0058852788397575E-2</v>
      </c>
      <c r="M495" s="8">
        <v>3.6381259565633817E-2</v>
      </c>
      <c r="N495" s="6" t="s">
        <v>171</v>
      </c>
      <c r="O495" s="8">
        <v>0.9994969692390453</v>
      </c>
      <c r="P495" s="8">
        <v>0.99951715361911542</v>
      </c>
      <c r="Q495" s="8">
        <v>0.99947704433278695</v>
      </c>
      <c r="R495" s="6" t="s">
        <v>171</v>
      </c>
      <c r="S495" s="8">
        <v>0.99978407952313197</v>
      </c>
      <c r="T495" s="8">
        <v>0.99978906848612525</v>
      </c>
      <c r="U495" s="8">
        <v>0.99974895585105072</v>
      </c>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row>
    <row r="496" spans="1:59" s="8" customFormat="1">
      <c r="A496" s="6"/>
      <c r="B496" s="6" t="s">
        <v>173</v>
      </c>
      <c r="C496" s="8">
        <v>0.10001552177675829</v>
      </c>
      <c r="D496" s="8">
        <v>9.6375697849944236E-2</v>
      </c>
      <c r="E496" s="8">
        <v>7.8650773416309341E-2</v>
      </c>
      <c r="F496" s="6" t="s">
        <v>173</v>
      </c>
      <c r="G496" s="8">
        <v>9.8660629553761009E-2</v>
      </c>
      <c r="H496" s="4">
        <v>8.5470955568311427E-2</v>
      </c>
      <c r="I496" s="8">
        <v>3.9964312551082869E-2</v>
      </c>
      <c r="J496" s="8" t="s">
        <v>191</v>
      </c>
      <c r="K496" s="8">
        <v>3.437691606918683E-2</v>
      </c>
      <c r="L496" s="8">
        <v>3.2149800208781651E-2</v>
      </c>
      <c r="M496" s="8">
        <v>2.9247210964826159E-2</v>
      </c>
      <c r="N496" s="6" t="s">
        <v>173</v>
      </c>
      <c r="O496" s="8">
        <v>0.99949168305515879</v>
      </c>
      <c r="P496" s="8">
        <v>0.99952698508198645</v>
      </c>
      <c r="Q496" s="8">
        <v>0.99949689720469415</v>
      </c>
      <c r="R496" s="6" t="s">
        <v>173</v>
      </c>
      <c r="S496" s="8">
        <v>0.99977398645100646</v>
      </c>
      <c r="T496" s="8">
        <v>0.99979404729266186</v>
      </c>
      <c r="U496" s="8">
        <v>0.99975893776258618</v>
      </c>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row>
    <row r="497" spans="1:59" s="8" customFormat="1">
      <c r="A497" s="6"/>
      <c r="B497" s="6" t="s">
        <v>175</v>
      </c>
      <c r="C497" s="8">
        <v>7.7723531708689397E-2</v>
      </c>
      <c r="D497" s="8">
        <v>7.5057233665234785E-2</v>
      </c>
      <c r="E497" s="8">
        <v>6.0073552686891199E-2</v>
      </c>
      <c r="F497" s="6" t="s">
        <v>175</v>
      </c>
      <c r="G497" s="8">
        <v>3.4595713909861936E-2</v>
      </c>
      <c r="H497" s="4">
        <v>3.7644578535003491E-2</v>
      </c>
      <c r="I497" s="8">
        <v>3.4603108090307862E-3</v>
      </c>
      <c r="J497" s="8" t="s">
        <v>192</v>
      </c>
      <c r="K497" s="8">
        <v>2.7338796543667086E-2</v>
      </c>
      <c r="L497" s="8">
        <v>2.5926244699406034E-2</v>
      </c>
      <c r="M497" s="8">
        <v>2.3390851413176053E-2</v>
      </c>
      <c r="N497" s="6" t="s">
        <v>175</v>
      </c>
      <c r="O497" s="8">
        <v>0.99963464170639538</v>
      </c>
      <c r="P497" s="8">
        <v>0.9996750199670027</v>
      </c>
      <c r="Q497" s="8">
        <v>0.99966000175536895</v>
      </c>
      <c r="R497" s="6" t="s">
        <v>175</v>
      </c>
      <c r="S497" s="8">
        <v>0.99981073362906736</v>
      </c>
      <c r="T497" s="8">
        <v>0.99982577864477362</v>
      </c>
      <c r="U497" s="8">
        <v>0.99979567513629664</v>
      </c>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row>
    <row r="498" spans="1:59" s="8" customFormat="1">
      <c r="A498" s="6"/>
      <c r="B498" s="6" t="s">
        <v>177</v>
      </c>
      <c r="C498" s="8">
        <v>3.7988057645458304E-2</v>
      </c>
      <c r="D498" s="8">
        <v>4.1392729605302978E-2</v>
      </c>
      <c r="E498" s="8">
        <v>2.2221951386291707E-2</v>
      </c>
      <c r="F498" s="6" t="s">
        <v>177</v>
      </c>
      <c r="G498" s="8">
        <v>9.4018700290767823E-3</v>
      </c>
      <c r="H498" s="4">
        <v>2.3921284553219971E-2</v>
      </c>
      <c r="I498" s="8">
        <v>-9.6375154988699464E-3</v>
      </c>
      <c r="J498" s="8" t="s">
        <v>193</v>
      </c>
      <c r="K498" s="8">
        <v>2.0790693591139754E-2</v>
      </c>
      <c r="L498" s="8">
        <v>2.0291974042456001E-2</v>
      </c>
      <c r="M498" s="8">
        <v>1.8129754242176263E-2</v>
      </c>
      <c r="N498" s="6" t="s">
        <v>177</v>
      </c>
      <c r="O498" s="8">
        <v>0.99949116276184569</v>
      </c>
      <c r="P498" s="8">
        <v>0.99954164803654644</v>
      </c>
      <c r="Q498" s="8">
        <v>0.99950647116917513</v>
      </c>
      <c r="R498" s="6" t="s">
        <v>177</v>
      </c>
      <c r="S498" s="8">
        <v>0.99975378474429588</v>
      </c>
      <c r="T498" s="8">
        <v>0.99977888447170971</v>
      </c>
      <c r="U498" s="8">
        <v>0.99973872153581933</v>
      </c>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row>
    <row r="499" spans="1:59" s="8" customFormat="1">
      <c r="A499" s="6"/>
      <c r="B499" s="6" t="s">
        <v>179</v>
      </c>
      <c r="C499" s="8">
        <v>1.6403537104844143E-2</v>
      </c>
      <c r="D499" s="8">
        <v>2.1515856104873356E-2</v>
      </c>
      <c r="E499" s="8">
        <v>-1.9700385018196014E-3</v>
      </c>
      <c r="F499" s="6" t="s">
        <v>179</v>
      </c>
      <c r="G499" s="8">
        <v>6.1718880154601041E-3</v>
      </c>
      <c r="H499" s="4">
        <v>1.4860429786971125E-2</v>
      </c>
      <c r="I499" s="8">
        <v>-1.9596278630108741E-2</v>
      </c>
      <c r="J499" s="8" t="s">
        <v>194</v>
      </c>
      <c r="K499" s="8">
        <v>1.4403067402863208E-2</v>
      </c>
      <c r="L499" s="8">
        <v>1.4545599118119083E-2</v>
      </c>
      <c r="M499" s="8">
        <v>1.307307476506263E-2</v>
      </c>
      <c r="N499" s="6" t="s">
        <v>179</v>
      </c>
      <c r="O499" s="8">
        <v>0.99948586265456685</v>
      </c>
      <c r="P499" s="8">
        <v>0.99953639750622747</v>
      </c>
      <c r="Q499" s="8">
        <v>0.99952134362652867</v>
      </c>
      <c r="R499" s="6" t="s">
        <v>179</v>
      </c>
      <c r="S499" s="8">
        <v>0.99976377776754921</v>
      </c>
      <c r="T499" s="8">
        <v>0.99976878218535348</v>
      </c>
      <c r="U499" s="8">
        <v>0.99973865365504677</v>
      </c>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row>
    <row r="500" spans="1:59" s="8" customFormat="1">
      <c r="A500" s="6"/>
      <c r="B500" s="6" t="s">
        <v>181</v>
      </c>
      <c r="C500" s="8">
        <v>-1.8592084676376723E-3</v>
      </c>
      <c r="D500" s="8">
        <v>2.5464895017248664E-3</v>
      </c>
      <c r="E500" s="8">
        <v>-1.7008869582911458E-2</v>
      </c>
      <c r="F500" s="6" t="s">
        <v>181</v>
      </c>
      <c r="G500" s="8">
        <v>-2.6543394947120868E-3</v>
      </c>
      <c r="H500" s="4">
        <v>1.4666297900693112E-2</v>
      </c>
      <c r="I500" s="8">
        <v>-3.1561282766796463E-2</v>
      </c>
      <c r="J500" s="8" t="s">
        <v>195</v>
      </c>
      <c r="K500" s="8">
        <v>8.9109428383260664E-3</v>
      </c>
      <c r="L500" s="8">
        <v>9.2428718250907281E-3</v>
      </c>
      <c r="M500" s="8">
        <v>8.6071599933472756E-3</v>
      </c>
      <c r="N500" s="6" t="s">
        <v>181</v>
      </c>
      <c r="O500" s="8">
        <v>0.99947551148483382</v>
      </c>
      <c r="P500" s="8">
        <v>0.99951601600429596</v>
      </c>
      <c r="Q500" s="8">
        <v>0.9995059901133303</v>
      </c>
      <c r="R500" s="6" t="s">
        <v>181</v>
      </c>
      <c r="S500" s="8">
        <v>0.9997486413971417</v>
      </c>
      <c r="T500" s="8">
        <v>0.99975364656363741</v>
      </c>
      <c r="U500" s="8">
        <v>0.99973858573918162</v>
      </c>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row>
    <row r="501" spans="1:59" s="8" customFormat="1">
      <c r="A501" s="6"/>
      <c r="B501" s="6" t="s">
        <v>182</v>
      </c>
      <c r="C501" s="8">
        <v>-1.488658166128462E-3</v>
      </c>
      <c r="D501" s="8">
        <v>-1.1069491324307847E-3</v>
      </c>
      <c r="E501" s="8">
        <v>-1.5527116705087681E-2</v>
      </c>
      <c r="F501" s="6" t="s">
        <v>182</v>
      </c>
      <c r="G501" s="8">
        <v>7.6636083320186753E-3</v>
      </c>
      <c r="H501" s="4">
        <v>-8.2427381131376602E-3</v>
      </c>
      <c r="I501" s="8">
        <v>-2.4193570925776405E-2</v>
      </c>
      <c r="J501" s="8" t="s">
        <v>196</v>
      </c>
      <c r="K501" s="8">
        <v>4.6793468250978841E-3</v>
      </c>
      <c r="L501" s="8">
        <v>4.9683075775575555E-3</v>
      </c>
      <c r="M501" s="8">
        <v>4.7815889712947077E-3</v>
      </c>
      <c r="N501" s="6" t="s">
        <v>182</v>
      </c>
      <c r="O501" s="8">
        <v>0.99946514426190514</v>
      </c>
      <c r="P501" s="8">
        <v>0.99949056249484403</v>
      </c>
      <c r="Q501" s="8">
        <v>0.99950070431007787</v>
      </c>
      <c r="R501" s="6" t="s">
        <v>182</v>
      </c>
      <c r="S501" s="8">
        <v>0.99973852132811114</v>
      </c>
      <c r="T501" s="8">
        <v>0.99974352810210443</v>
      </c>
      <c r="U501" s="8">
        <v>0.99973348689984909</v>
      </c>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row>
    <row r="502" spans="1:59" s="8" customFormat="1">
      <c r="A502" s="6"/>
      <c r="B502" s="6" t="s">
        <v>183</v>
      </c>
      <c r="C502" s="8">
        <v>-4.0313954729743855E-3</v>
      </c>
      <c r="D502" s="8">
        <v>-4.0968171700177603E-3</v>
      </c>
      <c r="E502" s="8">
        <v>-1.7094657570299474E-2</v>
      </c>
      <c r="F502" s="6" t="s">
        <v>183</v>
      </c>
      <c r="G502" s="8">
        <v>2.263035877979826E-3</v>
      </c>
      <c r="H502" s="4">
        <v>-9.5127666842824352E-3</v>
      </c>
      <c r="I502" s="8">
        <v>-4.4203398280065934E-2</v>
      </c>
      <c r="J502" s="8" t="s">
        <v>197</v>
      </c>
      <c r="K502" s="8">
        <v>2.1155720518709312E-3</v>
      </c>
      <c r="L502" s="8">
        <v>2.2383726173866342E-3</v>
      </c>
      <c r="M502" s="8">
        <v>2.2307085482316576E-3</v>
      </c>
      <c r="N502" s="6" t="s">
        <v>183</v>
      </c>
      <c r="O502" s="8">
        <v>0.99961967531678209</v>
      </c>
      <c r="P502" s="8">
        <v>0.99963503762021277</v>
      </c>
      <c r="Q502" s="8">
        <v>0.99966033379794172</v>
      </c>
      <c r="R502" s="6" t="s">
        <v>183</v>
      </c>
      <c r="S502" s="8">
        <v>0.99976228521624078</v>
      </c>
      <c r="T502" s="8">
        <v>0.99977232447392483</v>
      </c>
      <c r="U502" s="8">
        <v>0.99975222016010501</v>
      </c>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row>
    <row r="503" spans="1:59" s="8" customFormat="1">
      <c r="A503" s="6"/>
      <c r="B503" s="6" t="s">
        <v>184</v>
      </c>
      <c r="C503" s="8">
        <v>-4.126790077084155E-3</v>
      </c>
      <c r="D503" s="8">
        <v>-1.5057192724622633E-2</v>
      </c>
      <c r="E503" s="8">
        <v>-2.6618441620829054E-2</v>
      </c>
      <c r="F503" s="6" t="s">
        <v>184</v>
      </c>
      <c r="G503" s="8">
        <v>3.9408522720673477E-3</v>
      </c>
      <c r="H503" s="4">
        <v>-3.7606901454801398E-3</v>
      </c>
      <c r="I503" s="8">
        <v>-3.5149367489044375E-2</v>
      </c>
      <c r="J503" s="8" t="s">
        <v>198</v>
      </c>
      <c r="K503" s="8">
        <v>8.5459159107565113E-4</v>
      </c>
      <c r="L503" s="8">
        <v>8.9592431726447726E-4</v>
      </c>
      <c r="M503" s="8">
        <v>8.7634978680529432E-4</v>
      </c>
      <c r="N503" s="6" t="s">
        <v>184</v>
      </c>
      <c r="O503" s="8">
        <v>0.99942415098130122</v>
      </c>
      <c r="P503" s="8">
        <v>0.99943953516284645</v>
      </c>
      <c r="Q503" s="8">
        <v>0.99946990730645291</v>
      </c>
      <c r="R503" s="6" t="s">
        <v>184</v>
      </c>
      <c r="S503" s="8">
        <v>0.99970819517599852</v>
      </c>
      <c r="T503" s="8">
        <v>0.99971320628103588</v>
      </c>
      <c r="U503" s="8">
        <v>0.99972831326635903</v>
      </c>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row>
    <row r="504" spans="1:59" s="8" customFormat="1">
      <c r="A504" s="6"/>
      <c r="B504" s="6" t="s">
        <v>185</v>
      </c>
      <c r="C504" s="8">
        <v>-1.5198547884965026E-3</v>
      </c>
      <c r="D504" s="8">
        <v>-2.165811703260738E-3</v>
      </c>
      <c r="E504" s="8">
        <v>-3.247174974005726E-2</v>
      </c>
      <c r="F504" s="6" t="s">
        <v>185</v>
      </c>
      <c r="G504" s="8">
        <v>1.5075651550673207E-4</v>
      </c>
      <c r="H504" s="4">
        <v>-4.9550595696545973E-3</v>
      </c>
      <c r="I504" s="8">
        <v>-3.5216294475958421E-2</v>
      </c>
      <c r="J504" s="8" t="s">
        <v>199</v>
      </c>
      <c r="K504" s="8">
        <v>3.2547262336475862E-4</v>
      </c>
      <c r="L504" s="8">
        <v>3.2579066082344627E-4</v>
      </c>
      <c r="M504" s="8">
        <v>3.1867264974737969E-4</v>
      </c>
      <c r="N504" s="6" t="s">
        <v>185</v>
      </c>
      <c r="O504" s="8">
        <v>0.99940360363803071</v>
      </c>
      <c r="P504" s="8">
        <v>0.99942406498723468</v>
      </c>
      <c r="Q504" s="8">
        <v>0.9994191111407229</v>
      </c>
      <c r="R504" s="6" t="s">
        <v>185</v>
      </c>
      <c r="S504" s="8">
        <v>0.99969301323027104</v>
      </c>
      <c r="T504" s="8">
        <v>0.99969299232048536</v>
      </c>
      <c r="U504" s="8">
        <v>0.99972320585953844</v>
      </c>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row>
    <row r="505" spans="1:59" s="8" customFormat="1">
      <c r="A505" s="6"/>
      <c r="B505" s="6" t="s">
        <v>186</v>
      </c>
      <c r="C505" s="8">
        <v>-1.5367531345760275E-2</v>
      </c>
      <c r="D505" s="8">
        <v>-4.5229353571941064E-3</v>
      </c>
      <c r="E505" s="8">
        <v>-3.3355902316896342E-2</v>
      </c>
      <c r="F505" s="6" t="s">
        <v>186</v>
      </c>
      <c r="G505" s="8">
        <v>-5.4554792959418084E-3</v>
      </c>
      <c r="H505" s="4">
        <v>-2.1221824170714275E-3</v>
      </c>
      <c r="I505" s="8">
        <v>-2.6622416805668434E-2</v>
      </c>
      <c r="J505" s="8" t="s">
        <v>200</v>
      </c>
      <c r="K505" s="8">
        <v>1.6273631168237931E-4</v>
      </c>
      <c r="L505" s="8">
        <v>1.6289533041172313E-4</v>
      </c>
      <c r="M505" s="8">
        <v>1.5933632487368985E-4</v>
      </c>
      <c r="N505" s="6" t="s">
        <v>186</v>
      </c>
      <c r="O505" s="8">
        <v>0.99938301884687919</v>
      </c>
      <c r="P505" s="8">
        <v>0.99939845723413212</v>
      </c>
      <c r="Q505" s="8">
        <v>0.99936822472963316</v>
      </c>
      <c r="R505" s="6" t="s">
        <v>186</v>
      </c>
      <c r="S505" s="8">
        <v>0.99967278048329855</v>
      </c>
      <c r="T505" s="8">
        <v>0.9996727599155546</v>
      </c>
      <c r="U505" s="8">
        <v>0.99969796072026107</v>
      </c>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row>
    <row r="506" spans="1:59" s="8" customFormat="1">
      <c r="A506" s="6"/>
      <c r="B506" s="6" t="s">
        <v>187</v>
      </c>
      <c r="C506" s="8">
        <v>3.5472732063632339E-3</v>
      </c>
      <c r="D506" s="8">
        <v>-9.246008634194924E-3</v>
      </c>
      <c r="E506" s="8">
        <v>-2.7299568516984167E-2</v>
      </c>
      <c r="F506" s="6" t="s">
        <v>187</v>
      </c>
      <c r="G506" s="8">
        <v>2.7031023056929798E-5</v>
      </c>
      <c r="H506" s="4">
        <v>1.9549622626518688E-3</v>
      </c>
      <c r="I506" s="8">
        <v>-2.6485269731905819E-2</v>
      </c>
      <c r="J506" s="8" t="s">
        <v>201</v>
      </c>
      <c r="K506" s="8">
        <v>8.1368155841189655E-5</v>
      </c>
      <c r="L506" s="8">
        <v>8.1447665205861567E-5</v>
      </c>
      <c r="M506" s="8">
        <v>7.9668162436844923E-5</v>
      </c>
      <c r="N506" s="6" t="s">
        <v>187</v>
      </c>
      <c r="O506" s="8">
        <v>0.99934721484180145</v>
      </c>
      <c r="P506" s="8">
        <v>0.99937786286915775</v>
      </c>
      <c r="Q506" s="8">
        <v>0.99934759964748521</v>
      </c>
      <c r="R506" s="6" t="s">
        <v>187</v>
      </c>
      <c r="S506" s="8">
        <v>0.9996424606512111</v>
      </c>
      <c r="T506" s="8">
        <v>0.99965250833335184</v>
      </c>
      <c r="U506" s="8">
        <v>0.99967772726224324</v>
      </c>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row>
    <row r="507" spans="1:59" s="8" customFormat="1">
      <c r="A507" s="6"/>
      <c r="B507" s="6" t="s">
        <v>188</v>
      </c>
      <c r="C507" s="8">
        <v>2.436910259692354E-3</v>
      </c>
      <c r="D507" s="8">
        <v>-2.4882385279839585E-3</v>
      </c>
      <c r="E507" s="8">
        <v>-2.7467525961959956E-2</v>
      </c>
      <c r="F507" s="6" t="s">
        <v>188</v>
      </c>
      <c r="G507" s="8">
        <v>1.4374150246158324E-3</v>
      </c>
      <c r="H507" s="4">
        <v>-4.4689877064384917E-3</v>
      </c>
      <c r="I507" s="8">
        <v>-2.483157341608945E-2</v>
      </c>
      <c r="J507" s="8" t="s">
        <v>202</v>
      </c>
      <c r="K507" s="8">
        <v>8.1368155841189655E-5</v>
      </c>
      <c r="L507" s="8">
        <v>8.1447665205861567E-5</v>
      </c>
      <c r="M507" s="8">
        <v>7.9668162436844923E-5</v>
      </c>
      <c r="N507" s="6" t="s">
        <v>188</v>
      </c>
      <c r="O507" s="8">
        <v>0.99952228959556089</v>
      </c>
      <c r="P507" s="8">
        <v>0.99954287196989078</v>
      </c>
      <c r="Q507" s="8">
        <v>0.99950750538479682</v>
      </c>
      <c r="R507" s="6" t="s">
        <v>188</v>
      </c>
      <c r="S507" s="8">
        <v>0.99964251677580929</v>
      </c>
      <c r="T507" s="8">
        <v>0.99965257175013855</v>
      </c>
      <c r="U507" s="8">
        <v>0.9996626975066143</v>
      </c>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row>
    <row r="508" spans="1:59" s="8" customFormat="1">
      <c r="A508" s="6"/>
      <c r="B508" s="6" t="s">
        <v>189</v>
      </c>
      <c r="C508" s="8">
        <v>-4.7850400502385954E-3</v>
      </c>
      <c r="D508" s="8">
        <v>-1.6009637081515694E-2</v>
      </c>
      <c r="E508" s="8">
        <v>-2.0341248256477758E-2</v>
      </c>
      <c r="F508" s="6" t="s">
        <v>189</v>
      </c>
      <c r="G508" s="8">
        <v>5.7928595906945341E-3</v>
      </c>
      <c r="H508" s="4">
        <v>4.9566015586872481E-3</v>
      </c>
      <c r="I508" s="8">
        <v>-1.9551058253172757E-2</v>
      </c>
      <c r="N508" s="6" t="s">
        <v>189</v>
      </c>
      <c r="O508" s="8">
        <v>0.99928553822968025</v>
      </c>
      <c r="P508" s="8">
        <v>0.99931629136761513</v>
      </c>
      <c r="Q508" s="8">
        <v>0.99929608237989698</v>
      </c>
      <c r="R508" s="6" t="s">
        <v>189</v>
      </c>
      <c r="S508" s="8">
        <v>0.99957667506885362</v>
      </c>
      <c r="T508" s="8">
        <v>0.99959681839212144</v>
      </c>
      <c r="U508" s="8">
        <v>0.99958679975321052</v>
      </c>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row>
    <row r="509" spans="1:59" s="8" customFormat="1">
      <c r="A509" s="6"/>
      <c r="B509" s="6" t="s">
        <v>190</v>
      </c>
      <c r="C509" s="8">
        <v>-2.9086391957694182E-3</v>
      </c>
      <c r="D509" s="8">
        <v>1.0517606392528001E-3</v>
      </c>
      <c r="E509" s="8">
        <v>-1.7678775092765473E-2</v>
      </c>
      <c r="F509" s="6" t="s">
        <v>190</v>
      </c>
      <c r="G509" s="8">
        <v>-2.2241788510019241E-3</v>
      </c>
      <c r="H509" s="4">
        <v>-1.8471718940407005E-4</v>
      </c>
      <c r="I509" s="8">
        <v>-2.2945176561300185E-2</v>
      </c>
      <c r="N509" s="6" t="s">
        <v>190</v>
      </c>
      <c r="O509" s="8">
        <v>0.99923938992483197</v>
      </c>
      <c r="P509" s="8">
        <v>0.99927528089811046</v>
      </c>
      <c r="Q509" s="8">
        <v>0.99927531970912131</v>
      </c>
      <c r="R509" s="6" t="s">
        <v>190</v>
      </c>
      <c r="S509" s="8">
        <v>0.9995613692768337</v>
      </c>
      <c r="T509" s="8">
        <v>0.99958153058451882</v>
      </c>
      <c r="U509" s="8">
        <v>0.99954629950598861</v>
      </c>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row>
    <row r="510" spans="1:59" s="8" customFormat="1">
      <c r="A510" s="6"/>
      <c r="B510" s="6" t="s">
        <v>191</v>
      </c>
      <c r="C510" s="8">
        <v>-4.0888081009329818E-3</v>
      </c>
      <c r="D510" s="8">
        <v>-2.4913854780643802E-3</v>
      </c>
      <c r="E510" s="8">
        <v>-1.1558934934375485E-2</v>
      </c>
      <c r="F510" s="6" t="s">
        <v>191</v>
      </c>
      <c r="G510" s="8">
        <v>-4.9421983500693952E-4</v>
      </c>
      <c r="H510" s="4">
        <v>-1.7944935217013901E-3</v>
      </c>
      <c r="I510" s="8">
        <v>-1.6291246896055447E-2</v>
      </c>
      <c r="N510" s="6" t="s">
        <v>191</v>
      </c>
      <c r="O510" s="8">
        <v>0.99918806673487492</v>
      </c>
      <c r="P510" s="8">
        <v>0.99921389562935115</v>
      </c>
      <c r="Q510" s="8">
        <v>0.99923929519811283</v>
      </c>
      <c r="R510" s="6" t="s">
        <v>191</v>
      </c>
      <c r="S510" s="8">
        <v>0.99952587020107331</v>
      </c>
      <c r="T510" s="8">
        <v>0.99954100477244179</v>
      </c>
      <c r="U510" s="8">
        <v>0.99952087634581233</v>
      </c>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row>
    <row r="511" spans="1:59" s="8" customFormat="1">
      <c r="A511" s="6"/>
      <c r="B511" s="6" t="s">
        <v>192</v>
      </c>
      <c r="C511" s="8">
        <v>2.8870436932872832E-3</v>
      </c>
      <c r="D511" s="8">
        <v>-4.3418737429087714E-3</v>
      </c>
      <c r="E511" s="8">
        <v>-1.7664457298801887E-2</v>
      </c>
      <c r="F511" s="6" t="s">
        <v>192</v>
      </c>
      <c r="G511" s="8">
        <v>9.7656494171135242E-4</v>
      </c>
      <c r="H511" s="4">
        <v>1.0115632635808872E-3</v>
      </c>
      <c r="I511" s="8">
        <v>-1.2424331067281462E-2</v>
      </c>
      <c r="N511" s="6" t="s">
        <v>192</v>
      </c>
      <c r="O511" s="8">
        <v>0.99913154222285494</v>
      </c>
      <c r="P511" s="8">
        <v>0.99915237097278431</v>
      </c>
      <c r="Q511" s="8">
        <v>0.99919304279080845</v>
      </c>
      <c r="R511" s="6" t="s">
        <v>192</v>
      </c>
      <c r="S511" s="8">
        <v>0.99949536723499066</v>
      </c>
      <c r="T511" s="8">
        <v>0.99950042418650675</v>
      </c>
      <c r="U511" s="8">
        <v>0.9994903725170099</v>
      </c>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row>
    <row r="512" spans="1:59" s="8" customFormat="1">
      <c r="A512" s="6"/>
      <c r="B512" s="6" t="s">
        <v>193</v>
      </c>
      <c r="C512" s="8">
        <v>-1.8117511632876793E-3</v>
      </c>
      <c r="D512" s="8">
        <v>-2.6971541275241286E-3</v>
      </c>
      <c r="E512" s="8">
        <v>-8.7880003136114968E-3</v>
      </c>
      <c r="F512" s="6" t="s">
        <v>193</v>
      </c>
      <c r="G512" s="8">
        <v>5.4970527579844752E-3</v>
      </c>
      <c r="H512" s="4">
        <v>-1.8914288888399688E-3</v>
      </c>
      <c r="I512" s="8">
        <v>-8.9611256035103184E-3</v>
      </c>
      <c r="N512" s="6" t="s">
        <v>193</v>
      </c>
      <c r="O512" s="8">
        <v>0.99924038832943851</v>
      </c>
      <c r="P512" s="8">
        <v>0.99927146075893947</v>
      </c>
      <c r="Q512" s="8">
        <v>0.9993071397110509</v>
      </c>
      <c r="R512" s="6" t="s">
        <v>193</v>
      </c>
      <c r="S512" s="8">
        <v>0.99951757740314129</v>
      </c>
      <c r="T512" s="8">
        <v>0.9995327381977448</v>
      </c>
      <c r="U512" s="8">
        <v>0.99951762994193882</v>
      </c>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row>
    <row r="513" spans="1:59" s="8" customFormat="1">
      <c r="A513" s="6"/>
      <c r="B513" s="6" t="s">
        <v>194</v>
      </c>
      <c r="C513" s="8">
        <v>-7.3489839417329719E-4</v>
      </c>
      <c r="D513" s="8">
        <v>-8.1637138781945817E-4</v>
      </c>
      <c r="E513" s="8">
        <v>-7.3875867716966578E-3</v>
      </c>
      <c r="F513" s="6" t="s">
        <v>194</v>
      </c>
      <c r="G513" s="8">
        <v>-4.9204624966161853E-4</v>
      </c>
      <c r="H513" s="4">
        <v>1.4065817346241446E-3</v>
      </c>
      <c r="I513" s="8">
        <v>-1.0109815534124419E-2</v>
      </c>
      <c r="N513" s="6" t="s">
        <v>194</v>
      </c>
      <c r="O513" s="8">
        <v>0.99896715659812918</v>
      </c>
      <c r="P513" s="8">
        <v>0.99901868126521731</v>
      </c>
      <c r="Q513" s="8">
        <v>0.99901883514290968</v>
      </c>
      <c r="R513" s="6" t="s">
        <v>194</v>
      </c>
      <c r="S513" s="8">
        <v>0.99937864510129115</v>
      </c>
      <c r="T513" s="8">
        <v>0.99939887172330666</v>
      </c>
      <c r="U513" s="8">
        <v>0.99939385508775613</v>
      </c>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row>
    <row r="514" spans="1:59" s="8" customFormat="1">
      <c r="A514" s="6"/>
      <c r="B514" s="6" t="s">
        <v>195</v>
      </c>
      <c r="C514" s="8">
        <v>1.3552926415720781E-3</v>
      </c>
      <c r="D514" s="8">
        <v>-1.6458296411885865E-3</v>
      </c>
      <c r="E514" s="8">
        <v>-1.0214144404095914E-2</v>
      </c>
      <c r="F514" s="6" t="s">
        <v>195</v>
      </c>
      <c r="G514" s="8">
        <v>4.1755381053989547E-3</v>
      </c>
      <c r="H514" s="4">
        <v>3.6749700110861455E-3</v>
      </c>
      <c r="I514" s="8">
        <v>-4.0513046085837437E-3</v>
      </c>
      <c r="N514" s="6" t="s">
        <v>195</v>
      </c>
      <c r="O514" s="8">
        <v>0.99888459616247194</v>
      </c>
      <c r="P514" s="8">
        <v>0.99894137226006818</v>
      </c>
      <c r="Q514" s="8">
        <v>0.99892627610997986</v>
      </c>
      <c r="R514" s="6" t="s">
        <v>195</v>
      </c>
      <c r="S514" s="8">
        <v>0.99931759815256993</v>
      </c>
      <c r="T514" s="8">
        <v>0.99935301907477037</v>
      </c>
      <c r="U514" s="8">
        <v>0.99934799941811914</v>
      </c>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row>
    <row r="515" spans="1:59" s="8" customFormat="1">
      <c r="A515" s="6"/>
      <c r="B515" s="6" t="s">
        <v>196</v>
      </c>
      <c r="C515" s="8">
        <v>8.6451489840271315E-4</v>
      </c>
      <c r="D515" s="8">
        <v>1.2492867063959405E-4</v>
      </c>
      <c r="E515" s="8">
        <v>-5.3329737266938322E-3</v>
      </c>
      <c r="F515" s="6" t="s">
        <v>196</v>
      </c>
      <c r="G515" s="8">
        <v>-5.553411750720223E-4</v>
      </c>
      <c r="H515" s="4">
        <v>3.7447149567701181E-3</v>
      </c>
      <c r="I515" s="8">
        <v>-8.4198172528236227E-3</v>
      </c>
      <c r="N515" s="6" t="s">
        <v>196</v>
      </c>
      <c r="O515" s="8">
        <v>0.99878646906817736</v>
      </c>
      <c r="P515" s="8">
        <v>0.99884853997665979</v>
      </c>
      <c r="Q515" s="8">
        <v>0.99882833973619112</v>
      </c>
      <c r="R515" s="6" t="s">
        <v>196</v>
      </c>
      <c r="S515" s="8">
        <v>0.9992513763366746</v>
      </c>
      <c r="T515" s="8">
        <v>0.99928684888390107</v>
      </c>
      <c r="U515" s="8">
        <v>0.99929194177743308</v>
      </c>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row>
    <row r="516" spans="1:59" s="8" customFormat="1">
      <c r="A516" s="6"/>
      <c r="B516" s="6" t="s">
        <v>197</v>
      </c>
      <c r="C516" s="8">
        <v>2.8331693729420366E-3</v>
      </c>
      <c r="D516" s="8">
        <v>-6.3421827099379791E-5</v>
      </c>
      <c r="E516" s="8">
        <v>-6.0265345847637418E-3</v>
      </c>
      <c r="F516" s="6" t="s">
        <v>197</v>
      </c>
      <c r="G516" s="8">
        <v>2.6056899544898153E-3</v>
      </c>
      <c r="H516" s="4">
        <v>3.6223383996873801E-3</v>
      </c>
      <c r="I516" s="8">
        <v>-5.3749417870840466E-3</v>
      </c>
      <c r="N516" s="6" t="s">
        <v>197</v>
      </c>
      <c r="O516" s="8">
        <v>0.99866757910475235</v>
      </c>
      <c r="P516" s="8">
        <v>0.99872989260194212</v>
      </c>
      <c r="Q516" s="8">
        <v>0.99871476354961408</v>
      </c>
      <c r="R516" s="6" t="s">
        <v>197</v>
      </c>
      <c r="S516" s="8">
        <v>0.99918501057225018</v>
      </c>
      <c r="T516" s="8">
        <v>0.99922560286698037</v>
      </c>
      <c r="U516" s="8">
        <v>0.99922564440724337</v>
      </c>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row>
    <row r="517" spans="1:59" s="8" customFormat="1">
      <c r="A517" s="6"/>
      <c r="B517" s="6" t="s">
        <v>198</v>
      </c>
      <c r="C517" s="8">
        <v>2.185961585389693E-3</v>
      </c>
      <c r="D517" s="8">
        <v>1.5037101918806048E-4</v>
      </c>
      <c r="E517" s="8">
        <v>-5.7512308052600648E-3</v>
      </c>
      <c r="F517" s="6" t="s">
        <v>198</v>
      </c>
      <c r="G517" s="8">
        <v>5.5368339330424616E-3</v>
      </c>
      <c r="H517" s="4">
        <v>2.356930714814427E-3</v>
      </c>
      <c r="I517" s="8">
        <v>-5.0724620021851225E-3</v>
      </c>
      <c r="N517" s="6" t="s">
        <v>198</v>
      </c>
      <c r="O517" s="8">
        <v>0.99862273447198902</v>
      </c>
      <c r="P517" s="8">
        <v>0.99870066386326184</v>
      </c>
      <c r="Q517" s="8">
        <v>0.9986752964702984</v>
      </c>
      <c r="R517" s="6" t="s">
        <v>198</v>
      </c>
      <c r="S517" s="8">
        <v>0.99914962575748767</v>
      </c>
      <c r="T517" s="8">
        <v>0.99917509920177205</v>
      </c>
      <c r="U517" s="8">
        <v>0.9991852756106181</v>
      </c>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row>
    <row r="518" spans="1:59" s="8" customFormat="1">
      <c r="A518" s="6"/>
      <c r="B518" s="6" t="s">
        <v>199</v>
      </c>
      <c r="C518" s="8">
        <v>-7.6167915950714233E-4</v>
      </c>
      <c r="D518" s="8">
        <v>4.4720301543133747E-3</v>
      </c>
      <c r="E518" s="8">
        <v>-6.3184631789422905E-3</v>
      </c>
      <c r="F518" s="6" t="s">
        <v>199</v>
      </c>
      <c r="G518" s="8">
        <v>2.2259619384684634E-3</v>
      </c>
      <c r="H518" s="4">
        <v>1.8734847636440082E-3</v>
      </c>
      <c r="I518" s="8">
        <v>-3.256065601028574E-3</v>
      </c>
      <c r="N518" s="6" t="s">
        <v>199</v>
      </c>
      <c r="O518" s="8">
        <v>0.99836690533112749</v>
      </c>
      <c r="P518" s="8">
        <v>0.99845543837902473</v>
      </c>
      <c r="Q518" s="8">
        <v>0.99844535653622835</v>
      </c>
      <c r="R518" s="6" t="s">
        <v>199</v>
      </c>
      <c r="S518" s="8">
        <v>0.99903150217389658</v>
      </c>
      <c r="T518" s="8">
        <v>0.99904689500877242</v>
      </c>
      <c r="U518" s="8">
        <v>0.99905202274394145</v>
      </c>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row>
    <row r="519" spans="1:59" s="8" customFormat="1">
      <c r="A519" s="6"/>
      <c r="B519" s="6" t="s">
        <v>200</v>
      </c>
      <c r="C519" s="8">
        <v>7.5543096475382786E-3</v>
      </c>
      <c r="D519" s="8">
        <v>4.4843446449136203E-3</v>
      </c>
      <c r="E519" s="8">
        <v>-6.9509044187942692E-3</v>
      </c>
      <c r="F519" s="6" t="s">
        <v>200</v>
      </c>
      <c r="G519" s="8">
        <v>1.6475055051925309E-3</v>
      </c>
      <c r="H519" s="4">
        <v>6.8414767974400281E-4</v>
      </c>
      <c r="I519" s="8">
        <v>-4.4390075941144131E-3</v>
      </c>
      <c r="N519" s="6" t="s">
        <v>200</v>
      </c>
      <c r="O519" s="8">
        <v>0.99817963685370503</v>
      </c>
      <c r="P519" s="8">
        <v>0.9982840103634073</v>
      </c>
      <c r="Q519" s="8">
        <v>0.99828927759248864</v>
      </c>
      <c r="R519" s="6" t="s">
        <v>200</v>
      </c>
      <c r="S519" s="8">
        <v>0.99893412555301575</v>
      </c>
      <c r="T519" s="8">
        <v>0.99894449472895208</v>
      </c>
      <c r="U519" s="8">
        <v>0.9989597885535566</v>
      </c>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row>
    <row r="520" spans="1:59" s="8" customFormat="1">
      <c r="A520" s="6"/>
      <c r="B520" s="6" t="s">
        <v>201</v>
      </c>
      <c r="C520" s="8">
        <v>5.4291433117032318E-4</v>
      </c>
      <c r="D520" s="8">
        <v>-3.8927976194084472E-3</v>
      </c>
      <c r="E520" s="8">
        <v>-1.9090462471767896E-3</v>
      </c>
      <c r="F520" s="6" t="s">
        <v>201</v>
      </c>
      <c r="G520" s="8">
        <v>2.9247089904428491E-3</v>
      </c>
      <c r="H520" s="4">
        <v>1.2008996742250483E-3</v>
      </c>
      <c r="I520" s="8">
        <v>-2.1031176085922094E-3</v>
      </c>
      <c r="N520" s="6" t="s">
        <v>201</v>
      </c>
      <c r="O520" s="8">
        <v>0.99797596339872863</v>
      </c>
      <c r="P520" s="8">
        <v>0.99809634125917723</v>
      </c>
      <c r="Q520" s="8">
        <v>0.99812216661303188</v>
      </c>
      <c r="R520" s="6" t="s">
        <v>201</v>
      </c>
      <c r="S520" s="8">
        <v>0.99882120271108565</v>
      </c>
      <c r="T520" s="8">
        <v>0.99883162140469595</v>
      </c>
      <c r="U520" s="8">
        <v>0.99886727467791914</v>
      </c>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row>
    <row r="521" spans="1:59" s="8" customFormat="1">
      <c r="A521" s="6"/>
      <c r="B521" s="6" t="s">
        <v>202</v>
      </c>
      <c r="C521" s="8">
        <v>1.3653533275372006E-3</v>
      </c>
      <c r="D521" s="8">
        <v>-2.115079763977967E-4</v>
      </c>
      <c r="E521" s="8">
        <v>-3.1327234560338834E-3</v>
      </c>
      <c r="F521" s="6" t="s">
        <v>202</v>
      </c>
      <c r="G521" s="8">
        <v>3.4611803662701656E-3</v>
      </c>
      <c r="H521" s="4">
        <v>-6.9197599088188842E-4</v>
      </c>
      <c r="I521" s="8">
        <v>-3.5919808089554493E-3</v>
      </c>
      <c r="N521" s="6" t="s">
        <v>202</v>
      </c>
      <c r="O521" s="8">
        <v>0.99775566038485008</v>
      </c>
      <c r="P521" s="8">
        <v>0.99789735709194005</v>
      </c>
      <c r="Q521" s="8">
        <v>0.99792845227558069</v>
      </c>
      <c r="R521" s="6" t="s">
        <v>202</v>
      </c>
      <c r="S521" s="8">
        <v>0.99870789733573329</v>
      </c>
      <c r="T521" s="8">
        <v>0.99871327985833425</v>
      </c>
      <c r="U521" s="8">
        <v>0.99875920106473581</v>
      </c>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row>
    <row r="522" spans="1:59" s="8" customFormat="1">
      <c r="A522" s="6"/>
      <c r="B522" s="6" t="s">
        <v>203</v>
      </c>
      <c r="C522" s="8">
        <v>4.6271931528504883E-3</v>
      </c>
      <c r="D522" s="8">
        <v>1.8497765426360132E-4</v>
      </c>
      <c r="E522" s="8">
        <v>-2.332089211080367E-3</v>
      </c>
      <c r="F522" s="6" t="s">
        <v>203</v>
      </c>
      <c r="G522" s="8">
        <v>-1.5646303585421929E-3</v>
      </c>
      <c r="H522" s="4">
        <v>3.8581532534359064E-3</v>
      </c>
      <c r="I522" s="8">
        <v>-5.2178530910953064E-3</v>
      </c>
      <c r="N522" s="6" t="s">
        <v>203</v>
      </c>
      <c r="O522" s="8">
        <v>0.99783598044341759</v>
      </c>
      <c r="P522" s="8">
        <v>0.99798380964155153</v>
      </c>
      <c r="Q522" s="8">
        <v>0.99798929717667528</v>
      </c>
      <c r="R522" s="6" t="s">
        <v>203</v>
      </c>
      <c r="S522" s="8">
        <v>0.99862811119173123</v>
      </c>
      <c r="T522" s="8">
        <v>0.99864881820471441</v>
      </c>
      <c r="U522" s="8">
        <v>0.99866432243824055</v>
      </c>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row>
    <row r="523" spans="1:59" s="8" customFormat="1">
      <c r="A523" s="6"/>
      <c r="B523" s="6" t="s">
        <v>204</v>
      </c>
      <c r="C523" s="8">
        <v>5.4224152269610982E-3</v>
      </c>
      <c r="D523" s="8">
        <v>3.2098458028273209E-3</v>
      </c>
      <c r="E523" s="8">
        <v>-5.1028095604703843E-3</v>
      </c>
      <c r="F523" s="6" t="s">
        <v>204</v>
      </c>
      <c r="G523" s="8">
        <v>2.1403740987269684E-3</v>
      </c>
      <c r="H523" s="4">
        <v>1.8748135693485812E-3</v>
      </c>
      <c r="I523" s="8">
        <v>-3.5780428423326459E-3</v>
      </c>
      <c r="N523" s="6" t="s">
        <v>204</v>
      </c>
      <c r="O523" s="8">
        <v>0.99728990422382624</v>
      </c>
      <c r="P523" s="8">
        <v>0.99742844053337065</v>
      </c>
      <c r="Q523" s="8">
        <v>0.99744432797466998</v>
      </c>
      <c r="R523" s="6" t="s">
        <v>204</v>
      </c>
      <c r="S523" s="8">
        <v>0.99844424296468715</v>
      </c>
      <c r="T523" s="8">
        <v>0.99850074150848511</v>
      </c>
      <c r="U523" s="8">
        <v>0.99849081211889934</v>
      </c>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row>
    <row r="524" spans="1:59" s="8" customFormat="1">
      <c r="A524" s="6"/>
      <c r="B524" s="6" t="s">
        <v>205</v>
      </c>
      <c r="C524" s="8">
        <v>4.2846548017738831E-3</v>
      </c>
      <c r="D524" s="8">
        <v>-2.5831005715838407E-3</v>
      </c>
      <c r="E524" s="8">
        <v>-5.9764786669430549E-3</v>
      </c>
      <c r="F524" s="6" t="s">
        <v>205</v>
      </c>
      <c r="G524" s="8">
        <v>-7.3156358833425096E-4</v>
      </c>
      <c r="H524" s="4">
        <v>-4.2163979992385423E-4</v>
      </c>
      <c r="I524" s="8">
        <v>-5.5668184864686512E-3</v>
      </c>
      <c r="N524" s="6" t="s">
        <v>205</v>
      </c>
      <c r="O524" s="8">
        <v>0.99703880033667169</v>
      </c>
      <c r="P524" s="8">
        <v>0.99713188879245918</v>
      </c>
      <c r="Q524" s="8">
        <v>0.99721003357435634</v>
      </c>
      <c r="R524" s="6" t="s">
        <v>205</v>
      </c>
      <c r="S524" s="8">
        <v>0.99831920770922178</v>
      </c>
      <c r="T524" s="8">
        <v>0.99838102553495411</v>
      </c>
      <c r="U524" s="8">
        <v>0.99836597940178151</v>
      </c>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row>
    <row r="525" spans="1:59" s="8" customFormat="1">
      <c r="A525" s="6"/>
      <c r="B525" s="6" t="s">
        <v>206</v>
      </c>
      <c r="C525" s="8">
        <v>1.0926493940861409E-3</v>
      </c>
      <c r="D525" s="8">
        <v>-1.5355216252497402E-3</v>
      </c>
      <c r="E525" s="8">
        <v>-3.7042268377634876E-3</v>
      </c>
      <c r="F525" s="6" t="s">
        <v>206</v>
      </c>
      <c r="G525" s="8">
        <v>-1.965342453011887E-4</v>
      </c>
      <c r="H525" s="4">
        <v>6.6617684773764564E-5</v>
      </c>
      <c r="I525" s="8">
        <v>-2.3012342455101908E-3</v>
      </c>
      <c r="N525" s="6" t="s">
        <v>206</v>
      </c>
      <c r="O525" s="8">
        <v>0.99675953952351093</v>
      </c>
      <c r="P525" s="8">
        <v>0.99683807807514691</v>
      </c>
      <c r="Q525" s="8">
        <v>0.99694790660478028</v>
      </c>
      <c r="R525" s="6" t="s">
        <v>206</v>
      </c>
      <c r="S525" s="8">
        <v>0.99819355520957742</v>
      </c>
      <c r="T525" s="8">
        <v>0.99826074438040513</v>
      </c>
      <c r="U525" s="8">
        <v>0.99825078214347385</v>
      </c>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row>
    <row r="526" spans="1:59" s="8" customFormat="1">
      <c r="A526" s="6"/>
      <c r="B526" s="6" t="s">
        <v>207</v>
      </c>
      <c r="C526" s="8">
        <v>4.3648790083126755E-3</v>
      </c>
      <c r="D526" s="8">
        <v>-4.5903194517649988E-4</v>
      </c>
      <c r="E526" s="8">
        <v>-3.5186793163484277E-3</v>
      </c>
      <c r="F526" s="6" t="s">
        <v>207</v>
      </c>
      <c r="G526" s="8">
        <v>-3.2431969045853158E-3</v>
      </c>
      <c r="H526" s="4">
        <v>1.51981736689935E-3</v>
      </c>
      <c r="I526" s="8">
        <v>-2.4124543509384988E-3</v>
      </c>
      <c r="N526" s="6" t="s">
        <v>207</v>
      </c>
      <c r="O526" s="8">
        <v>0.99643070647076359</v>
      </c>
      <c r="P526" s="8">
        <v>0.99652595430270252</v>
      </c>
      <c r="Q526" s="8">
        <v>0.99664180578520001</v>
      </c>
      <c r="R526" s="6" t="s">
        <v>207</v>
      </c>
      <c r="S526" s="8">
        <v>0.99807750420297081</v>
      </c>
      <c r="T526" s="8">
        <v>0.99813985241524761</v>
      </c>
      <c r="U526" s="8">
        <v>0.99814524929859294</v>
      </c>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row>
    <row r="527" spans="1:59" s="8" customFormat="1">
      <c r="A527" s="6"/>
      <c r="B527" s="6" t="s">
        <v>208</v>
      </c>
      <c r="C527" s="8">
        <v>-3.1638259933683007E-3</v>
      </c>
      <c r="D527" s="8">
        <v>-1.0743049668048999E-3</v>
      </c>
      <c r="E527" s="8">
        <v>-2.2149521853629833E-3</v>
      </c>
      <c r="F527" s="6" t="s">
        <v>208</v>
      </c>
      <c r="G527" s="8">
        <v>2.0241977600900856E-3</v>
      </c>
      <c r="H527" s="4">
        <v>1.1322221271203533E-3</v>
      </c>
      <c r="I527" s="8">
        <v>-5.445237757647256E-3</v>
      </c>
      <c r="N527" s="6" t="s">
        <v>208</v>
      </c>
      <c r="O527" s="8">
        <v>0.99617270574544636</v>
      </c>
      <c r="P527" s="8">
        <v>0.99629547237278104</v>
      </c>
      <c r="Q527" s="8">
        <v>0.99637044219714088</v>
      </c>
      <c r="R527" s="6" t="s">
        <v>208</v>
      </c>
      <c r="S527" s="8">
        <v>0.99795766025851074</v>
      </c>
      <c r="T527" s="8">
        <v>0.99801516674701418</v>
      </c>
      <c r="U527" s="8">
        <v>0.99802060610196741</v>
      </c>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row>
    <row r="528" spans="1:59" s="8" customFormat="1">
      <c r="A528" s="6"/>
      <c r="B528" s="6" t="s">
        <v>209</v>
      </c>
      <c r="C528" s="8">
        <v>-9.5895079330881347E-4</v>
      </c>
      <c r="D528" s="8">
        <v>-1.6280606671254304E-3</v>
      </c>
      <c r="E528" s="8">
        <v>-7.5360720067265208E-3</v>
      </c>
      <c r="F528" s="6" t="s">
        <v>209</v>
      </c>
      <c r="G528" s="8">
        <v>-1.3729110570499757E-3</v>
      </c>
      <c r="H528" s="4">
        <v>-5.2009365480247885E-4</v>
      </c>
      <c r="I528" s="8">
        <v>-6.2003764845659599E-3</v>
      </c>
      <c r="N528" s="6" t="s">
        <v>209</v>
      </c>
      <c r="O528" s="8">
        <v>0.99568346433932176</v>
      </c>
      <c r="P528" s="8">
        <v>0.99583944323301754</v>
      </c>
      <c r="Q528" s="8">
        <v>0.99588371193933867</v>
      </c>
      <c r="R528" s="6" t="s">
        <v>209</v>
      </c>
      <c r="S528" s="8">
        <v>0.99782795318524942</v>
      </c>
      <c r="T528" s="8">
        <v>0.99786517893289084</v>
      </c>
      <c r="U528" s="8">
        <v>0.99789123624611431</v>
      </c>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row>
    <row r="529" spans="1:59" s="8" customFormat="1">
      <c r="A529" s="6"/>
      <c r="B529" s="6" t="s">
        <v>210</v>
      </c>
      <c r="C529" s="8">
        <v>-3.2522170400024562E-3</v>
      </c>
      <c r="D529" s="8">
        <v>-1.5302461001974487E-3</v>
      </c>
      <c r="E529" s="8">
        <v>-8.9075813275460367E-3</v>
      </c>
      <c r="F529" s="6" t="s">
        <v>210</v>
      </c>
      <c r="G529" s="8">
        <v>-1.3712616377627457E-3</v>
      </c>
      <c r="H529" s="4">
        <v>-3.6578016095719706E-3</v>
      </c>
      <c r="I529" s="8">
        <v>-2.0461417277304662E-3</v>
      </c>
      <c r="N529" s="6" t="s">
        <v>210</v>
      </c>
      <c r="O529" s="8">
        <v>0.99525285420254961</v>
      </c>
      <c r="P529" s="8">
        <v>0.99543219910412661</v>
      </c>
      <c r="Q529" s="8">
        <v>0.9954770502031226</v>
      </c>
      <c r="R529" s="6" t="s">
        <v>210</v>
      </c>
      <c r="S529" s="8">
        <v>0.99765816211091551</v>
      </c>
      <c r="T529" s="8">
        <v>0.99770080404261563</v>
      </c>
      <c r="U529" s="8">
        <v>0.99774761526831002</v>
      </c>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row>
    <row r="530" spans="1:59" s="8" customFormat="1">
      <c r="A530" s="6"/>
      <c r="B530" s="6" t="s">
        <v>211</v>
      </c>
      <c r="C530" s="8">
        <v>-8.6464781434311688E-4</v>
      </c>
      <c r="D530" s="8">
        <v>-9.8540623694540613E-3</v>
      </c>
      <c r="E530" s="8">
        <v>-7.722672598721456E-3</v>
      </c>
      <c r="F530" s="6" t="s">
        <v>211</v>
      </c>
      <c r="G530" s="8">
        <v>2.1949206694906092E-3</v>
      </c>
      <c r="H530" s="4">
        <v>-1.4061873693938388E-4</v>
      </c>
      <c r="I530" s="8">
        <v>-6.4253048172420602E-3</v>
      </c>
      <c r="N530" s="6" t="s">
        <v>211</v>
      </c>
      <c r="O530" s="8">
        <v>0.99478981159762059</v>
      </c>
      <c r="P530" s="8">
        <v>0.99495077247966324</v>
      </c>
      <c r="Q530" s="8">
        <v>0.99507568031165605</v>
      </c>
      <c r="R530" s="6" t="s">
        <v>211</v>
      </c>
      <c r="S530" s="8">
        <v>0.997487207703464</v>
      </c>
      <c r="T530" s="8">
        <v>0.99750949609636397</v>
      </c>
      <c r="U530" s="8">
        <v>0.99760305519353154</v>
      </c>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row>
    <row r="531" spans="1:59" s="8" customFormat="1">
      <c r="A531" s="6"/>
      <c r="B531" s="6" t="s">
        <v>212</v>
      </c>
      <c r="C531" s="8">
        <v>-3.2210277493016836E-3</v>
      </c>
      <c r="D531" s="8">
        <v>-2.102196035343729E-3</v>
      </c>
      <c r="E531" s="8">
        <v>-6.418124817415838E-3</v>
      </c>
      <c r="F531" s="6" t="s">
        <v>212</v>
      </c>
      <c r="G531" s="8">
        <v>-2.9381458616071173E-3</v>
      </c>
      <c r="H531" s="4">
        <v>-3.6482848956125597E-3</v>
      </c>
      <c r="I531" s="8">
        <v>-7.2607700871420372E-3</v>
      </c>
      <c r="N531" s="6" t="s">
        <v>212</v>
      </c>
      <c r="O531" s="8">
        <v>0.99427181961146194</v>
      </c>
      <c r="P531" s="8">
        <v>0.99441447180463038</v>
      </c>
      <c r="Q531" s="8">
        <v>0.99463143964765233</v>
      </c>
      <c r="R531" s="6" t="s">
        <v>212</v>
      </c>
      <c r="S531" s="8">
        <v>0.99728908232476765</v>
      </c>
      <c r="T531" s="8">
        <v>0.99731680227167641</v>
      </c>
      <c r="U531" s="8">
        <v>0.99746266667987937</v>
      </c>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row>
    <row r="532" spans="1:59" s="8" customFormat="1">
      <c r="A532" s="6"/>
      <c r="B532" s="6" t="s">
        <v>213</v>
      </c>
      <c r="C532" s="8">
        <v>-7.6616640204975068E-3</v>
      </c>
      <c r="D532" s="8">
        <v>-1.1492051166887979E-2</v>
      </c>
      <c r="E532" s="8">
        <v>-1.2083754535198658E-2</v>
      </c>
      <c r="F532" s="6" t="s">
        <v>213</v>
      </c>
      <c r="G532" s="8">
        <v>-3.0211262263035205E-3</v>
      </c>
      <c r="H532" s="4">
        <v>-2.647021662797476E-3</v>
      </c>
      <c r="I532" s="8">
        <v>-1.136527153885887E-2</v>
      </c>
      <c r="N532" s="6" t="s">
        <v>213</v>
      </c>
      <c r="O532" s="8">
        <v>0.99311837787091628</v>
      </c>
      <c r="P532" s="8">
        <v>0.99323192312099973</v>
      </c>
      <c r="Q532" s="8">
        <v>0.99349443707259888</v>
      </c>
      <c r="R532" s="6" t="s">
        <v>213</v>
      </c>
      <c r="S532" s="8">
        <v>0.99685323022548467</v>
      </c>
      <c r="T532" s="8">
        <v>0.99687602998204983</v>
      </c>
      <c r="U532" s="8">
        <v>0.99706424903440261</v>
      </c>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row>
    <row r="533" spans="1:59" s="8" customFormat="1">
      <c r="A533" s="6"/>
      <c r="B533" s="6" t="s">
        <v>214</v>
      </c>
      <c r="C533" s="8">
        <v>-1.0776814286381805E-2</v>
      </c>
      <c r="D533" s="8">
        <v>-5.4420928488858374E-3</v>
      </c>
      <c r="E533" s="8">
        <v>-9.0352925100117727E-3</v>
      </c>
      <c r="F533" s="6" t="s">
        <v>214</v>
      </c>
      <c r="G533" s="8">
        <v>-6.8825164552937029E-3</v>
      </c>
      <c r="H533" s="4">
        <v>-6.3423766015496905E-3</v>
      </c>
      <c r="I533" s="8">
        <v>-6.4164837740962131E-3</v>
      </c>
      <c r="N533" s="6" t="s">
        <v>214</v>
      </c>
      <c r="O533" s="8">
        <v>0.99309579994015773</v>
      </c>
      <c r="P533" s="8">
        <v>0.99320711129815176</v>
      </c>
      <c r="Q533" s="8">
        <v>0.99349532111628847</v>
      </c>
      <c r="R533" s="6" t="s">
        <v>214</v>
      </c>
      <c r="S533" s="8">
        <v>0.99689327347958034</v>
      </c>
      <c r="T533" s="8">
        <v>0.99691636010604512</v>
      </c>
      <c r="U533" s="8">
        <v>0.9970901999551316</v>
      </c>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row>
    <row r="534" spans="1:59" s="8" customFormat="1">
      <c r="A534" s="6"/>
      <c r="B534" s="6" t="s">
        <v>215</v>
      </c>
      <c r="C534" s="8">
        <v>-3.597052012391003E-3</v>
      </c>
      <c r="D534" s="8">
        <v>-4.668873466187249E-3</v>
      </c>
      <c r="E534" s="8">
        <v>-1.1399045846234905E-2</v>
      </c>
      <c r="F534" s="6" t="s">
        <v>215</v>
      </c>
      <c r="G534" s="8">
        <v>-3.0902174524156441E-3</v>
      </c>
      <c r="H534" s="4">
        <v>-4.3132523881704351E-3</v>
      </c>
      <c r="I534" s="8">
        <v>-2.8138849150420764E-3</v>
      </c>
      <c r="N534" s="6" t="s">
        <v>215</v>
      </c>
      <c r="O534" s="8">
        <v>0.99239009229853803</v>
      </c>
      <c r="P534" s="8">
        <v>0.9925265681832951</v>
      </c>
      <c r="Q534" s="8">
        <v>0.99277632138924532</v>
      </c>
      <c r="R534" s="6" t="s">
        <v>215</v>
      </c>
      <c r="S534" s="8">
        <v>0.99666922055072071</v>
      </c>
      <c r="T534" s="8">
        <v>0.99670304605840587</v>
      </c>
      <c r="U534" s="8">
        <v>0.99683633948998684</v>
      </c>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row>
    <row r="535" spans="1:59" s="8" customFormat="1">
      <c r="A535" s="6"/>
      <c r="B535" s="6" t="s">
        <v>216</v>
      </c>
      <c r="C535" s="8">
        <v>-8.5494577695958938E-3</v>
      </c>
      <c r="D535" s="8">
        <v>-3.8760867745725779E-3</v>
      </c>
      <c r="E535" s="8">
        <v>-6.7878042311101741E-3</v>
      </c>
      <c r="F535" s="6" t="s">
        <v>216</v>
      </c>
      <c r="G535" s="8">
        <v>-6.1571306597488669E-3</v>
      </c>
      <c r="H535" s="4">
        <v>-5.5854015125055678E-3</v>
      </c>
      <c r="I535" s="8">
        <v>-3.0175220858777814E-3</v>
      </c>
      <c r="N535" s="6" t="s">
        <v>216</v>
      </c>
      <c r="O535" s="8">
        <v>0.9916087146912872</v>
      </c>
      <c r="P535" s="8">
        <v>0.99180414262212235</v>
      </c>
      <c r="Q535" s="8">
        <v>0.99203158850356132</v>
      </c>
      <c r="R535" s="6" t="s">
        <v>216</v>
      </c>
      <c r="S535" s="8">
        <v>0.99640102472856351</v>
      </c>
      <c r="T535" s="8">
        <v>0.99645623761239899</v>
      </c>
      <c r="U535" s="8">
        <v>0.996553966083224</v>
      </c>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row>
    <row r="536" spans="1:59" s="8" customFormat="1">
      <c r="A536" s="6"/>
      <c r="B536" s="6" t="s">
        <v>217</v>
      </c>
      <c r="C536" s="8">
        <v>-9.7095712612758553E-3</v>
      </c>
      <c r="D536" s="8">
        <v>-8.9127687921056672E-3</v>
      </c>
      <c r="E536" s="8">
        <v>-7.584395688166116E-3</v>
      </c>
      <c r="F536" s="6" t="s">
        <v>217</v>
      </c>
      <c r="G536" s="8">
        <v>-4.9408689564727874E-3</v>
      </c>
      <c r="H536" s="4">
        <v>-4.1804225817719497E-3</v>
      </c>
      <c r="I536" s="8">
        <v>-5.5463979382843077E-3</v>
      </c>
      <c r="N536" s="6" t="s">
        <v>217</v>
      </c>
      <c r="O536" s="8">
        <v>0.99070915121882031</v>
      </c>
      <c r="P536" s="8">
        <v>0.99100419516441585</v>
      </c>
      <c r="Q536" s="8">
        <v>0.9912313744579393</v>
      </c>
      <c r="R536" s="6" t="s">
        <v>217</v>
      </c>
      <c r="S536" s="8">
        <v>0.99607740088811503</v>
      </c>
      <c r="T536" s="8">
        <v>0.99618059138335102</v>
      </c>
      <c r="U536" s="8">
        <v>0.99626878152540366</v>
      </c>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row>
    <row r="537" spans="1:59" s="8" customFormat="1">
      <c r="A537" s="6"/>
      <c r="B537" s="6" t="s">
        <v>218</v>
      </c>
      <c r="C537" s="8">
        <v>-9.0656615912530127E-3</v>
      </c>
      <c r="D537" s="8">
        <v>-1.079255399183239E-2</v>
      </c>
      <c r="E537" s="8">
        <v>-1.2339807559680916E-2</v>
      </c>
      <c r="F537" s="6" t="s">
        <v>218</v>
      </c>
      <c r="G537" s="8">
        <v>-2.3173163129186257E-3</v>
      </c>
      <c r="H537" s="4">
        <v>-5.6561324748839355E-3</v>
      </c>
      <c r="I537" s="8">
        <v>-8.1983026087985526E-3</v>
      </c>
      <c r="N537" s="6" t="s">
        <v>218</v>
      </c>
      <c r="O537" s="8">
        <v>0.98837168929127261</v>
      </c>
      <c r="P537" s="8">
        <v>0.98876933205408524</v>
      </c>
      <c r="Q537" s="8">
        <v>0.9890464353806141</v>
      </c>
      <c r="R537" s="6" t="s">
        <v>218</v>
      </c>
      <c r="S537" s="8">
        <v>0.99529019394653351</v>
      </c>
      <c r="T537" s="8">
        <v>0.99542084085335636</v>
      </c>
      <c r="U537" s="8">
        <v>0.99553639448050868</v>
      </c>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row>
    <row r="538" spans="1:59" s="8" customFormat="1">
      <c r="A538" s="6"/>
      <c r="B538" s="6" t="s">
        <v>219</v>
      </c>
      <c r="C538" s="8">
        <v>-9.2139593418553434E-3</v>
      </c>
      <c r="D538" s="8">
        <v>-8.9689384471436026E-3</v>
      </c>
      <c r="E538" s="8">
        <v>-8.9698879263179886E-3</v>
      </c>
      <c r="F538" s="6" t="s">
        <v>219</v>
      </c>
      <c r="G538" s="8">
        <v>-2.9238394441162877E-3</v>
      </c>
      <c r="H538" s="4">
        <v>-6.0526985246403282E-3</v>
      </c>
      <c r="I538" s="8">
        <v>-6.5815332948554383E-3</v>
      </c>
      <c r="N538" s="6" t="s">
        <v>219</v>
      </c>
      <c r="O538" s="8">
        <v>0.98861488591179691</v>
      </c>
      <c r="P538" s="8">
        <v>0.98907565811758746</v>
      </c>
      <c r="Q538" s="8">
        <v>0.98946742598619164</v>
      </c>
      <c r="R538" s="6" t="s">
        <v>219</v>
      </c>
      <c r="S538" s="8">
        <v>0.99532307797950792</v>
      </c>
      <c r="T538" s="8">
        <v>0.9954765249006281</v>
      </c>
      <c r="U538" s="8">
        <v>0.99563063342110703</v>
      </c>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row>
    <row r="539" spans="1:59" s="8" customFormat="1">
      <c r="A539" s="6"/>
      <c r="B539" s="6" t="s">
        <v>220</v>
      </c>
      <c r="C539" s="8">
        <v>-5.592178808544848E-3</v>
      </c>
      <c r="D539" s="8">
        <v>-5.7340314977907553E-3</v>
      </c>
      <c r="E539" s="8">
        <v>-8.6378015161369323E-3</v>
      </c>
      <c r="F539" s="6" t="s">
        <v>220</v>
      </c>
      <c r="G539" s="8">
        <v>-3.2645413941421496E-3</v>
      </c>
      <c r="H539" s="4">
        <v>-6.8819250196914625E-3</v>
      </c>
      <c r="I539" s="8">
        <v>-5.5177319909885426E-3</v>
      </c>
      <c r="N539" s="6" t="s">
        <v>220</v>
      </c>
      <c r="O539" s="8">
        <v>0.98743537415224236</v>
      </c>
      <c r="P539" s="8">
        <v>0.98791118537038314</v>
      </c>
      <c r="Q539" s="8">
        <v>0.98834269332129443</v>
      </c>
      <c r="R539" s="6" t="s">
        <v>220</v>
      </c>
      <c r="S539" s="8">
        <v>0.9948690871877397</v>
      </c>
      <c r="T539" s="8">
        <v>0.9950138155385404</v>
      </c>
      <c r="U539" s="8">
        <v>0.99522845555199779</v>
      </c>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row>
    <row r="540" spans="1:59" s="8" customFormat="1">
      <c r="A540" s="6"/>
      <c r="B540" s="6" t="s">
        <v>221</v>
      </c>
      <c r="C540" s="8">
        <v>-6.7885269232735353E-3</v>
      </c>
      <c r="D540" s="8">
        <v>-1.0179313302426813E-2</v>
      </c>
      <c r="E540" s="8">
        <v>-9.7197323458813323E-3</v>
      </c>
      <c r="F540" s="6" t="s">
        <v>221</v>
      </c>
      <c r="G540" s="8">
        <v>-2.4970420728802085E-3</v>
      </c>
      <c r="H540" s="4">
        <v>-3.7374853471403989E-3</v>
      </c>
      <c r="I540" s="8">
        <v>-5.6869370030961913E-3</v>
      </c>
      <c r="N540" s="6" t="s">
        <v>221</v>
      </c>
      <c r="O540" s="8">
        <v>0.98624260839063127</v>
      </c>
      <c r="P540" s="8">
        <v>0.98662053952606443</v>
      </c>
      <c r="Q540" s="8">
        <v>0.9870661569059993</v>
      </c>
      <c r="R540" s="6" t="s">
        <v>221</v>
      </c>
      <c r="S540" s="8">
        <v>0.99436551702323006</v>
      </c>
      <c r="T540" s="8">
        <v>0.99449091313651228</v>
      </c>
      <c r="U540" s="8">
        <v>0.99475657963477548</v>
      </c>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row>
    <row r="541" spans="1:59" s="8" customFormat="1">
      <c r="A541" s="6"/>
      <c r="B541" s="6" t="s">
        <v>222</v>
      </c>
      <c r="C541" s="8">
        <v>-7.6395186113349936E-3</v>
      </c>
      <c r="D541" s="8">
        <v>-7.2412459284519406E-3</v>
      </c>
      <c r="E541" s="8">
        <v>-9.8520238576423631E-3</v>
      </c>
      <c r="F541" s="6" t="s">
        <v>222</v>
      </c>
      <c r="G541" s="8">
        <v>-2.7194985581071936E-3</v>
      </c>
      <c r="H541" s="4">
        <v>-2.9379662251104647E-3</v>
      </c>
      <c r="I541" s="8">
        <v>-7.7016591249870281E-3</v>
      </c>
      <c r="N541" s="6" t="s">
        <v>222</v>
      </c>
      <c r="O541" s="8">
        <v>0.98501509073479632</v>
      </c>
      <c r="P541" s="8">
        <v>0.98522272184033377</v>
      </c>
      <c r="Q541" s="8">
        <v>0.9856497895458276</v>
      </c>
      <c r="R541" s="6" t="s">
        <v>222</v>
      </c>
      <c r="S541" s="8">
        <v>0.99383219037305004</v>
      </c>
      <c r="T541" s="8">
        <v>0.99390049800327518</v>
      </c>
      <c r="U541" s="8">
        <v>0.99421308840956391</v>
      </c>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row>
    <row r="542" spans="1:59" s="8" customFormat="1">
      <c r="A542" s="6"/>
      <c r="B542" s="6" t="s">
        <v>223</v>
      </c>
      <c r="C542" s="8">
        <v>-1.1075825019552905E-2</v>
      </c>
      <c r="D542" s="8">
        <v>-7.5963384393770705E-3</v>
      </c>
      <c r="E542" s="8">
        <v>-1.5021057547232654E-2</v>
      </c>
      <c r="F542" s="6" t="s">
        <v>223</v>
      </c>
      <c r="G542" s="8">
        <v>-1.6192543825238161E-3</v>
      </c>
      <c r="H542" s="4">
        <v>-4.9748922489963009E-3</v>
      </c>
      <c r="I542" s="8">
        <v>-5.8561116832881299E-3</v>
      </c>
      <c r="N542" s="6" t="s">
        <v>223</v>
      </c>
      <c r="O542" s="8">
        <v>0.98172561912697831</v>
      </c>
      <c r="P542" s="8">
        <v>0.98185113058196571</v>
      </c>
      <c r="Q542" s="8">
        <v>0.98217742462776836</v>
      </c>
      <c r="R542" s="6" t="s">
        <v>223</v>
      </c>
      <c r="S542" s="8">
        <v>0.99249042642671248</v>
      </c>
      <c r="T542" s="8">
        <v>0.99254413875494973</v>
      </c>
      <c r="U542" s="8">
        <v>0.99283985029183019</v>
      </c>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row>
    <row r="543" spans="1:59" s="8" customFormat="1">
      <c r="A543" s="6"/>
      <c r="B543" s="6" t="s">
        <v>224</v>
      </c>
      <c r="C543" s="8">
        <v>-2.5860137007092826E-3</v>
      </c>
      <c r="D543" s="8">
        <v>-1.3584251437832347E-2</v>
      </c>
      <c r="E543" s="8">
        <v>-1.3591309778618761E-2</v>
      </c>
      <c r="F543" s="6" t="s">
        <v>224</v>
      </c>
      <c r="G543" s="8">
        <v>-8.0867171074364506E-3</v>
      </c>
      <c r="H543" s="4">
        <v>-1.9415391883668724E-3</v>
      </c>
      <c r="I543" s="8">
        <v>-4.3961988586541968E-3</v>
      </c>
      <c r="N543" s="6" t="s">
        <v>224</v>
      </c>
      <c r="O543" s="8">
        <v>0.98213698039426167</v>
      </c>
      <c r="P543" s="8">
        <v>0.98229788360399417</v>
      </c>
      <c r="Q543" s="8">
        <v>0.98255721939770235</v>
      </c>
      <c r="R543" s="6" t="s">
        <v>224</v>
      </c>
      <c r="S543" s="8">
        <v>0.99262104987245481</v>
      </c>
      <c r="T543" s="8">
        <v>0.99265467504295879</v>
      </c>
      <c r="U543" s="8">
        <v>0.99290159302368175</v>
      </c>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row>
    <row r="544" spans="1:59" s="8" customFormat="1">
      <c r="A544" s="6"/>
      <c r="B544" s="6" t="s">
        <v>225</v>
      </c>
      <c r="C544" s="8">
        <v>-9.1266957529439214E-3</v>
      </c>
      <c r="D544" s="8">
        <v>-6.5834520360345886E-3</v>
      </c>
      <c r="E544" s="8">
        <v>-1.2830063610449857E-2</v>
      </c>
      <c r="F544" s="6" t="s">
        <v>225</v>
      </c>
      <c r="G544" s="8">
        <v>-4.9365187884367967E-3</v>
      </c>
      <c r="H544" s="4">
        <v>-3.276475997122772E-3</v>
      </c>
      <c r="I544" s="8">
        <v>-4.9643765096592943E-3</v>
      </c>
      <c r="N544" s="6" t="s">
        <v>225</v>
      </c>
      <c r="O544" s="8">
        <v>0.98044097571066291</v>
      </c>
      <c r="P544" s="8">
        <v>0.98066449343772732</v>
      </c>
      <c r="Q544" s="8">
        <v>0.98100020987378889</v>
      </c>
      <c r="R544" s="6" t="s">
        <v>225</v>
      </c>
      <c r="S544" s="8">
        <v>0.99191135324081126</v>
      </c>
      <c r="T544" s="8">
        <v>0.99198507408910874</v>
      </c>
      <c r="U544" s="8">
        <v>0.9921824928839269</v>
      </c>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row>
    <row r="545" spans="1:59" s="8" customFormat="1">
      <c r="A545" s="6"/>
      <c r="B545" s="6" t="s">
        <v>226</v>
      </c>
      <c r="C545" s="8">
        <v>-9.0249670005113775E-3</v>
      </c>
      <c r="D545" s="8">
        <v>-4.8960822165732684E-3</v>
      </c>
      <c r="E545" s="8">
        <v>-1.045849078247368E-2</v>
      </c>
      <c r="F545" s="6" t="s">
        <v>226</v>
      </c>
      <c r="G545" s="8">
        <v>-2.6403930986016273E-3</v>
      </c>
      <c r="H545" s="4">
        <v>-3.1367668945109861E-3</v>
      </c>
      <c r="I545" s="8">
        <v>-9.5025833064971803E-3</v>
      </c>
      <c r="N545" s="6" t="s">
        <v>226</v>
      </c>
      <c r="O545" s="8">
        <v>0.97858329001965205</v>
      </c>
      <c r="P545" s="8">
        <v>0.97879958918409593</v>
      </c>
      <c r="Q545" s="8">
        <v>0.97930492560024918</v>
      </c>
      <c r="R545" s="6" t="s">
        <v>226</v>
      </c>
      <c r="S545" s="8">
        <v>0.99105209170227448</v>
      </c>
      <c r="T545" s="8">
        <v>0.991194872756189</v>
      </c>
      <c r="U545" s="8">
        <v>0.99139207648491778</v>
      </c>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row>
    <row r="546" spans="1:59" s="8" customFormat="1">
      <c r="A546" s="6"/>
      <c r="B546" s="6" t="s">
        <v>227</v>
      </c>
      <c r="C546" s="8">
        <v>-6.7132309787631579E-3</v>
      </c>
      <c r="D546" s="8">
        <v>-1.2892685103648665E-2</v>
      </c>
      <c r="E546" s="8">
        <v>-1.5511247163484293E-2</v>
      </c>
      <c r="F546" s="6" t="s">
        <v>227</v>
      </c>
      <c r="G546" s="8">
        <v>-2.0632028937870609E-3</v>
      </c>
      <c r="H546" s="4">
        <v>-4.4659020597055425E-3</v>
      </c>
      <c r="I546" s="8">
        <v>-7.4249065474355754E-3</v>
      </c>
      <c r="N546" s="6" t="s">
        <v>227</v>
      </c>
      <c r="O546" s="8">
        <v>0.97656364147736208</v>
      </c>
      <c r="P546" s="8">
        <v>0.97667179134807569</v>
      </c>
      <c r="Q546" s="8">
        <v>0.97729684922960536</v>
      </c>
      <c r="R546" s="6" t="s">
        <v>227</v>
      </c>
      <c r="S546" s="8">
        <v>0.99005332071115515</v>
      </c>
      <c r="T546" s="8">
        <v>0.99022271697136</v>
      </c>
      <c r="U546" s="8">
        <v>0.99048753958281499</v>
      </c>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row>
    <row r="547" spans="1:59" s="8" customFormat="1">
      <c r="A547" s="6"/>
      <c r="B547" s="6" t="s">
        <v>228</v>
      </c>
      <c r="C547" s="8">
        <v>-1.1062025015349052E-2</v>
      </c>
      <c r="D547" s="8">
        <v>-1.1910643616706662E-2</v>
      </c>
      <c r="E547" s="8">
        <v>-1.7126964396052373E-2</v>
      </c>
      <c r="F547" s="6" t="s">
        <v>228</v>
      </c>
      <c r="G547" s="8">
        <v>-2.5797527674805061E-3</v>
      </c>
      <c r="H547" s="4">
        <v>-5.3154100826290499E-3</v>
      </c>
      <c r="I547" s="8">
        <v>-3.4958986505425746E-3</v>
      </c>
      <c r="N547" s="6" t="s">
        <v>228</v>
      </c>
      <c r="O547" s="8">
        <v>0.97250993516514672</v>
      </c>
      <c r="P547" s="8">
        <v>0.97244494852650365</v>
      </c>
      <c r="Q547" s="8">
        <v>0.97312256063933944</v>
      </c>
      <c r="R547" s="6" t="s">
        <v>228</v>
      </c>
      <c r="S547" s="8">
        <v>0.98808576819519378</v>
      </c>
      <c r="T547" s="8">
        <v>0.9882266862921758</v>
      </c>
      <c r="U547" s="8">
        <v>0.98865203663809909</v>
      </c>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row>
    <row r="548" spans="1:59" s="8" customFormat="1">
      <c r="A548" s="6"/>
      <c r="B548" s="6" t="s">
        <v>229</v>
      </c>
      <c r="C548" s="8">
        <v>-6.8656517579859921E-3</v>
      </c>
      <c r="D548" s="8">
        <v>-7.8955668516309755E-3</v>
      </c>
      <c r="E548" s="8">
        <v>-1.3348059736337623E-2</v>
      </c>
      <c r="F548" s="6" t="s">
        <v>229</v>
      </c>
      <c r="G548" s="8">
        <v>-2.0845173953571768E-3</v>
      </c>
      <c r="H548" s="4">
        <v>-5.3160731381747192E-3</v>
      </c>
      <c r="I548" s="8">
        <v>-4.3184520623901716E-3</v>
      </c>
      <c r="N548" s="6" t="s">
        <v>229</v>
      </c>
      <c r="O548" s="8">
        <v>0.97178627516423766</v>
      </c>
      <c r="P548" s="8">
        <v>0.971736663428585</v>
      </c>
      <c r="Q548" s="8">
        <v>0.97240448655057765</v>
      </c>
      <c r="R548" s="6" t="s">
        <v>229</v>
      </c>
      <c r="S548" s="8">
        <v>0.9875136010586083</v>
      </c>
      <c r="T548" s="8">
        <v>0.98766054722806795</v>
      </c>
      <c r="U548" s="8">
        <v>0.98820846232744608</v>
      </c>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row>
    <row r="549" spans="1:59" s="8" customFormat="1">
      <c r="A549" s="6"/>
      <c r="B549" s="6" t="s">
        <v>230</v>
      </c>
      <c r="C549" s="8">
        <v>-1.2377425537379328E-2</v>
      </c>
      <c r="D549" s="8">
        <v>-6.941104465729684E-3</v>
      </c>
      <c r="E549" s="8">
        <v>-1.4462363013146805E-2</v>
      </c>
      <c r="F549" s="6" t="s">
        <v>230</v>
      </c>
      <c r="G549" s="8">
        <v>-4.970082629813518E-3</v>
      </c>
      <c r="H549" s="4">
        <v>-2.8547413201985699E-4</v>
      </c>
      <c r="I549" s="8">
        <v>-2.0726662391286274E-3</v>
      </c>
      <c r="N549" s="6" t="s">
        <v>230</v>
      </c>
      <c r="O549" s="8">
        <v>0.96872144109663127</v>
      </c>
      <c r="P549" s="8">
        <v>0.96902746839224196</v>
      </c>
      <c r="Q549" s="8">
        <v>0.96960556627828354</v>
      </c>
      <c r="R549" s="6" t="s">
        <v>230</v>
      </c>
      <c r="S549" s="8">
        <v>0.98585041285767172</v>
      </c>
      <c r="T549" s="8">
        <v>0.98610857022661325</v>
      </c>
      <c r="U549" s="8">
        <v>0.98671649632142433</v>
      </c>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row>
    <row r="550" spans="1:59" s="8" customFormat="1">
      <c r="A550" s="6"/>
      <c r="B550" s="6" t="s">
        <v>231</v>
      </c>
      <c r="C550" s="8">
        <v>-1.7724880957371104E-2</v>
      </c>
      <c r="D550" s="8">
        <v>-1.1572864446002321E-2</v>
      </c>
      <c r="E550" s="8">
        <v>-1.0490521549536528E-2</v>
      </c>
      <c r="F550" s="6" t="s">
        <v>231</v>
      </c>
      <c r="G550" s="8">
        <v>-6.2372667042721189E-3</v>
      </c>
      <c r="H550" s="4">
        <v>-6.5023542673421936E-3</v>
      </c>
      <c r="I550" s="8">
        <v>-8.9375457122849583E-3</v>
      </c>
      <c r="N550" s="6" t="s">
        <v>231</v>
      </c>
      <c r="O550" s="8">
        <v>0.96506424542589375</v>
      </c>
      <c r="P550" s="8">
        <v>0.96589077892112907</v>
      </c>
      <c r="Q550" s="8">
        <v>0.96660281328997</v>
      </c>
      <c r="R550" s="6" t="s">
        <v>231</v>
      </c>
      <c r="S550" s="8">
        <v>0.98380332824827643</v>
      </c>
      <c r="T550" s="8">
        <v>0.98427272821169209</v>
      </c>
      <c r="U550" s="8">
        <v>0.98494091425144803</v>
      </c>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row>
    <row r="551" spans="1:59" s="8" customFormat="1">
      <c r="A551" s="6"/>
      <c r="B551" s="6" t="s">
        <v>232</v>
      </c>
      <c r="C551" s="8">
        <v>-9.2794370803328339E-3</v>
      </c>
      <c r="D551" s="8">
        <v>-4.8437404500852937E-3</v>
      </c>
      <c r="E551" s="8">
        <v>-1.0354386714085844E-2</v>
      </c>
      <c r="F551" s="6" t="s">
        <v>232</v>
      </c>
      <c r="G551" s="8">
        <v>-9.9282250702547974E-3</v>
      </c>
      <c r="H551" s="4">
        <v>-9.0408145529545497E-3</v>
      </c>
      <c r="I551" s="8">
        <v>-7.1447696983717602E-3</v>
      </c>
      <c r="N551" s="6" t="s">
        <v>232</v>
      </c>
      <c r="O551" s="8">
        <v>0.96073037792284643</v>
      </c>
      <c r="P551" s="8">
        <v>0.96203697157848111</v>
      </c>
      <c r="Q551" s="8">
        <v>0.96322676097814819</v>
      </c>
      <c r="R551" s="6" t="s">
        <v>232</v>
      </c>
      <c r="S551" s="8">
        <v>0.98135196241771117</v>
      </c>
      <c r="T551" s="8">
        <v>0.98202773930566889</v>
      </c>
      <c r="U551" s="8">
        <v>0.98283509193422813</v>
      </c>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row>
    <row r="552" spans="1:59" s="8" customFormat="1">
      <c r="A552" s="6"/>
      <c r="B552" s="6" t="s">
        <v>233</v>
      </c>
      <c r="C552" s="8">
        <v>-8.5371690734868874E-3</v>
      </c>
      <c r="D552" s="8">
        <v>-1.2098867459696371E-2</v>
      </c>
      <c r="E552" s="8">
        <v>-9.0817790311659083E-3</v>
      </c>
      <c r="F552" s="6" t="s">
        <v>233</v>
      </c>
      <c r="G552" s="8">
        <v>-7.7187183990501569E-3</v>
      </c>
      <c r="H552" s="4">
        <v>-6.3571975111402996E-3</v>
      </c>
      <c r="I552" s="8">
        <v>-6.6921533454200105E-3</v>
      </c>
      <c r="N552" s="6" t="s">
        <v>233</v>
      </c>
      <c r="O552" s="8">
        <v>0.95400546065048875</v>
      </c>
      <c r="P552" s="8">
        <v>0.95559097569917562</v>
      </c>
      <c r="Q552" s="8">
        <v>0.95740649213734219</v>
      </c>
      <c r="R552" s="6" t="s">
        <v>233</v>
      </c>
      <c r="S552" s="8">
        <v>0.97788490437349695</v>
      </c>
      <c r="T552" s="8">
        <v>0.97868537778181119</v>
      </c>
      <c r="U552" s="8">
        <v>0.97968120230835476</v>
      </c>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row>
    <row r="553" spans="1:59" s="8" customFormat="1">
      <c r="A553" s="6"/>
      <c r="B553" s="6" t="s">
        <v>234</v>
      </c>
      <c r="C553" s="8">
        <v>-6.9135676791645222E-3</v>
      </c>
      <c r="D553" s="8">
        <v>-4.197829027058962E-3</v>
      </c>
      <c r="E553" s="8">
        <v>-2.3400962273290513E-2</v>
      </c>
      <c r="F553" s="6" t="s">
        <v>234</v>
      </c>
      <c r="G553" s="8">
        <v>-9.5672119373133319E-3</v>
      </c>
      <c r="H553" s="4">
        <v>-9.3695936537453624E-3</v>
      </c>
      <c r="I553" s="8">
        <v>-6.5669910170654527E-3</v>
      </c>
      <c r="N553" s="6" t="s">
        <v>234</v>
      </c>
      <c r="O553" s="8">
        <v>0.95004717632498903</v>
      </c>
      <c r="P553" s="8">
        <v>0.95188527348739727</v>
      </c>
      <c r="Q553" s="8">
        <v>0.95431450567055953</v>
      </c>
      <c r="R553" s="6" t="s">
        <v>234</v>
      </c>
      <c r="S553" s="8">
        <v>0.97537874079257847</v>
      </c>
      <c r="T553" s="8">
        <v>0.97626399141856957</v>
      </c>
      <c r="U553" s="8">
        <v>0.97751894002633921</v>
      </c>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row>
    <row r="554" spans="1:59" s="8" customFormat="1">
      <c r="A554" s="6"/>
      <c r="B554" s="6" t="s">
        <v>235</v>
      </c>
      <c r="C554" s="8">
        <v>-9.6247167779366094E-3</v>
      </c>
      <c r="D554" s="8">
        <v>-4.3892107739433219E-3</v>
      </c>
      <c r="E554" s="8">
        <v>-1.6447197911147415E-2</v>
      </c>
      <c r="F554" s="6" t="s">
        <v>235</v>
      </c>
      <c r="G554" s="8">
        <v>-4.393612509866608E-3</v>
      </c>
      <c r="H554" s="4">
        <v>-5.0927239497735597E-3</v>
      </c>
      <c r="I554" s="8">
        <v>-1.080251128459403E-2</v>
      </c>
      <c r="N554" s="6" t="s">
        <v>235</v>
      </c>
      <c r="O554" s="8">
        <v>0.94351954656773696</v>
      </c>
      <c r="P554" s="8">
        <v>0.94573463397683954</v>
      </c>
      <c r="Q554" s="8">
        <v>0.94867335350322879</v>
      </c>
      <c r="R554" s="6" t="s">
        <v>235</v>
      </c>
      <c r="S554" s="8">
        <v>0.97168544193440187</v>
      </c>
      <c r="T554" s="8">
        <v>0.97265736765867827</v>
      </c>
      <c r="U554" s="8">
        <v>0.97421949580971567</v>
      </c>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row>
    <row r="555" spans="1:59" s="8" customFormat="1">
      <c r="A555" s="6"/>
      <c r="B555" s="6" t="s">
        <v>236</v>
      </c>
      <c r="C555" s="8">
        <v>-6.6776733702498545E-3</v>
      </c>
      <c r="D555" s="8">
        <v>-3.9261381846897973E-3</v>
      </c>
      <c r="E555" s="8">
        <v>-1.9637341796317889E-2</v>
      </c>
      <c r="F555" s="6" t="s">
        <v>236</v>
      </c>
      <c r="G555" s="8">
        <v>-7.1186613279552707E-3</v>
      </c>
      <c r="H555" s="4">
        <v>-6.2278780164890966E-3</v>
      </c>
      <c r="I555" s="8">
        <v>-7.788676160665713E-3</v>
      </c>
      <c r="N555" s="6" t="s">
        <v>236</v>
      </c>
      <c r="O555" s="8">
        <v>0.93611186423330683</v>
      </c>
      <c r="P555" s="8">
        <v>0.93885734760902606</v>
      </c>
      <c r="Q555" s="8">
        <v>0.94221172423927202</v>
      </c>
      <c r="R555" s="6" t="s">
        <v>236</v>
      </c>
      <c r="S555" s="8">
        <v>0.96730549761588946</v>
      </c>
      <c r="T555" s="8">
        <v>0.96844817568481623</v>
      </c>
      <c r="U555" s="8">
        <v>0.97031358469791651</v>
      </c>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row>
    <row r="556" spans="1:59" s="8" customFormat="1">
      <c r="A556" s="6"/>
      <c r="B556" s="6" t="s">
        <v>237</v>
      </c>
      <c r="C556" s="8">
        <v>-1.9520810789880761E-2</v>
      </c>
      <c r="D556" s="8">
        <v>-2.137437456892384E-2</v>
      </c>
      <c r="E556" s="8">
        <v>-1.9990789293329217E-2</v>
      </c>
      <c r="F556" s="6" t="s">
        <v>237</v>
      </c>
      <c r="G556" s="8">
        <v>-7.1183361763886895E-3</v>
      </c>
      <c r="H556" s="4">
        <v>-1.2977734498068544E-2</v>
      </c>
      <c r="I556" s="8">
        <v>-6.4344411979198636E-3</v>
      </c>
      <c r="N556" s="6" t="s">
        <v>237</v>
      </c>
      <c r="O556" s="8">
        <v>0.92771958789765208</v>
      </c>
      <c r="P556" s="8">
        <v>0.93110258875810104</v>
      </c>
      <c r="Q556" s="8">
        <v>0.93493229391944821</v>
      </c>
      <c r="R556" s="6" t="s">
        <v>237</v>
      </c>
      <c r="S556" s="8">
        <v>0.96216618691488276</v>
      </c>
      <c r="T556" s="8">
        <v>0.96348377920531869</v>
      </c>
      <c r="U556" s="8">
        <v>0.96571722655463033</v>
      </c>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row>
    <row r="557" spans="1:59" s="8" customFormat="1">
      <c r="A557" s="6"/>
      <c r="B557" s="6" t="s">
        <v>238</v>
      </c>
      <c r="C557" s="8">
        <v>-1.9986209737781389E-2</v>
      </c>
      <c r="D557" s="8">
        <v>-1.5476622645588189E-2</v>
      </c>
      <c r="E557" s="8">
        <v>-1.8526802223557848E-2</v>
      </c>
      <c r="F557" s="6" t="s">
        <v>238</v>
      </c>
      <c r="G557" s="8">
        <v>-9.8872240209601572E-3</v>
      </c>
      <c r="H557" s="4">
        <v>-7.8252530449565653E-3</v>
      </c>
      <c r="I557" s="8">
        <v>-1.8298280213372733E-2</v>
      </c>
      <c r="N557" s="6" t="s">
        <v>238</v>
      </c>
      <c r="O557" s="8">
        <v>0.91926456656806499</v>
      </c>
      <c r="P557" s="8">
        <v>0.92299848538706475</v>
      </c>
      <c r="Q557" s="8">
        <v>0.92745363925089164</v>
      </c>
      <c r="R557" s="6" t="s">
        <v>238</v>
      </c>
      <c r="S557" s="8">
        <v>0.95544955568213163</v>
      </c>
      <c r="T557" s="8">
        <v>0.95685978334923805</v>
      </c>
      <c r="U557" s="8">
        <v>0.95955719269474105</v>
      </c>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row>
    <row r="558" spans="1:59" s="8" customFormat="1">
      <c r="A558" s="6"/>
      <c r="B558" s="6" t="s">
        <v>239</v>
      </c>
      <c r="C558" s="8">
        <v>-1.6291816774505932E-2</v>
      </c>
      <c r="D558" s="8">
        <v>-1.9715246204126381E-2</v>
      </c>
      <c r="E558" s="8">
        <v>-2.4682240494316911E-2</v>
      </c>
      <c r="F558" s="6" t="s">
        <v>239</v>
      </c>
      <c r="G558" s="8">
        <v>-2.0298782501001908E-2</v>
      </c>
      <c r="H558" s="4">
        <v>-8.9718409045718966E-3</v>
      </c>
      <c r="I558" s="8">
        <v>-1.5704248483749076E-2</v>
      </c>
      <c r="N558" s="6" t="s">
        <v>239</v>
      </c>
      <c r="O558" s="8">
        <v>0.907911451602605</v>
      </c>
      <c r="P558" s="8">
        <v>0.91171132964136792</v>
      </c>
      <c r="Q558" s="8">
        <v>0.91693794950902552</v>
      </c>
      <c r="R558" s="6" t="s">
        <v>239</v>
      </c>
      <c r="S558" s="8">
        <v>0.94955102001728053</v>
      </c>
      <c r="T558" s="8">
        <v>0.9508923304421093</v>
      </c>
      <c r="U558" s="8">
        <v>0.95414272655009835</v>
      </c>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row>
    <row r="559" spans="1:59" s="8" customFormat="1">
      <c r="A559" s="6"/>
      <c r="B559" s="6" t="s">
        <v>240</v>
      </c>
      <c r="C559" s="8">
        <v>-2.6897526296106568E-2</v>
      </c>
      <c r="D559" s="8">
        <v>-2.0653679298702408E-2</v>
      </c>
      <c r="E559" s="8">
        <v>-1.8620042345034192E-2</v>
      </c>
      <c r="F559" s="6" t="s">
        <v>240</v>
      </c>
      <c r="G559" s="8">
        <v>-1.2441229299864515E-2</v>
      </c>
      <c r="H559" s="4">
        <v>-1.4603154207811274E-2</v>
      </c>
      <c r="I559" s="8">
        <v>-1.755173837261749E-2</v>
      </c>
      <c r="N559" s="6" t="s">
        <v>240</v>
      </c>
      <c r="O559" s="8">
        <v>0.89655817335294619</v>
      </c>
      <c r="P559" s="8">
        <v>0.90002079161960813</v>
      </c>
      <c r="Q559" s="8">
        <v>0.90612603843209105</v>
      </c>
      <c r="R559" s="6" t="s">
        <v>240</v>
      </c>
      <c r="S559" s="8">
        <v>0.94193562455642033</v>
      </c>
      <c r="T559" s="8">
        <v>0.94310293668038669</v>
      </c>
      <c r="U559" s="8">
        <v>0.94697564209292318</v>
      </c>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row>
    <row r="560" spans="1:59" s="8" customFormat="1">
      <c r="A560" s="6"/>
      <c r="B560" s="6" t="s">
        <v>241</v>
      </c>
      <c r="C560" s="8">
        <v>-2.5211217720473036E-2</v>
      </c>
      <c r="D560" s="8">
        <v>-1.8585957024151663E-2</v>
      </c>
      <c r="E560" s="8">
        <v>-2.0283436977793591E-2</v>
      </c>
      <c r="F560" s="6" t="s">
        <v>241</v>
      </c>
      <c r="G560" s="8">
        <v>-1.9172047341138081E-2</v>
      </c>
      <c r="H560" s="4">
        <v>-1.8932925955298472E-2</v>
      </c>
      <c r="I560" s="8">
        <v>-2.0263813688140321E-2</v>
      </c>
      <c r="N560" s="6" t="s">
        <v>241</v>
      </c>
      <c r="O560" s="8">
        <v>0.88416798902440141</v>
      </c>
      <c r="P560" s="8">
        <v>0.88719764590490757</v>
      </c>
      <c r="Q560" s="8">
        <v>0.89408249468690948</v>
      </c>
      <c r="R560" s="6" t="s">
        <v>241</v>
      </c>
      <c r="S560" s="8">
        <v>0.93318236986936587</v>
      </c>
      <c r="T560" s="8">
        <v>0.93419867856237571</v>
      </c>
      <c r="U560" s="8">
        <v>0.93858372110366295</v>
      </c>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row>
    <row r="561" spans="1:59" s="8" customFormat="1">
      <c r="A561" s="6"/>
      <c r="B561" s="6" t="s">
        <v>242</v>
      </c>
      <c r="C561" s="8">
        <v>-3.1665966210328604E-3</v>
      </c>
      <c r="D561" s="8">
        <v>-1.8245229528277028E-2</v>
      </c>
      <c r="E561" s="8">
        <v>-2.6134095815165587E-2</v>
      </c>
      <c r="F561" s="6" t="s">
        <v>242</v>
      </c>
      <c r="G561" s="8">
        <v>-4.8580206051498133E-3</v>
      </c>
      <c r="H561" s="4">
        <v>-1.8948435293245101E-2</v>
      </c>
      <c r="I561" s="8">
        <v>-1.3136858025503632E-2</v>
      </c>
      <c r="N561" s="6" t="s">
        <v>242</v>
      </c>
      <c r="O561" s="8">
        <v>0.87079944192227943</v>
      </c>
      <c r="P561" s="8">
        <v>0.87364460585172354</v>
      </c>
      <c r="Q561" s="8">
        <v>0.88088150171587953</v>
      </c>
      <c r="R561" s="6" t="s">
        <v>242</v>
      </c>
      <c r="S561" s="8">
        <v>0.92309147514340029</v>
      </c>
      <c r="T561" s="8">
        <v>0.92410758809435167</v>
      </c>
      <c r="U561" s="8">
        <v>0.92871886425779304</v>
      </c>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row>
    <row r="562" spans="1:59" s="8" customFormat="1">
      <c r="A562" s="6"/>
      <c r="B562" s="6" t="s">
        <v>243</v>
      </c>
      <c r="C562" s="8">
        <v>-2.6124895919734815E-2</v>
      </c>
      <c r="D562" s="8">
        <v>-1.4649410826285484E-2</v>
      </c>
      <c r="E562" s="8">
        <v>-2.7258002381848986E-2</v>
      </c>
      <c r="F562" s="6" t="s">
        <v>243</v>
      </c>
      <c r="G562" s="8">
        <v>-2.339348511615516E-2</v>
      </c>
      <c r="H562" s="4">
        <v>-1.5570883166675605E-2</v>
      </c>
      <c r="I562" s="8">
        <v>-1.9577198286311336E-2</v>
      </c>
      <c r="N562" s="6" t="s">
        <v>243</v>
      </c>
      <c r="O562" s="8">
        <v>0.858746066165748</v>
      </c>
      <c r="P562" s="8">
        <v>0.86243371050752282</v>
      </c>
      <c r="Q562" s="8">
        <v>0.86931243579609907</v>
      </c>
      <c r="R562" s="6" t="s">
        <v>243</v>
      </c>
      <c r="S562" s="8">
        <v>0.90921042160945542</v>
      </c>
      <c r="T562" s="8">
        <v>0.91053303812440411</v>
      </c>
      <c r="U562" s="8">
        <v>0.91530765885722309</v>
      </c>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row>
    <row r="563" spans="1:59" s="8" customFormat="1">
      <c r="A563" s="6"/>
      <c r="B563" s="6" t="s">
        <v>244</v>
      </c>
      <c r="C563" s="8">
        <v>-2.1941734359653964E-2</v>
      </c>
      <c r="D563" s="8">
        <v>-3.2117267451999963E-2</v>
      </c>
      <c r="E563" s="8">
        <v>-3.074534126777078E-2</v>
      </c>
      <c r="F563" s="6" t="s">
        <v>244</v>
      </c>
      <c r="G563" s="8">
        <v>-1.3755788720464004E-2</v>
      </c>
      <c r="H563" s="4">
        <v>-8.3724950395991336E-3</v>
      </c>
      <c r="I563" s="8">
        <v>-2.1247632231407014E-2</v>
      </c>
      <c r="N563" s="6" t="s">
        <v>244</v>
      </c>
      <c r="O563" s="8">
        <v>0.84077540821856034</v>
      </c>
      <c r="P563" s="8">
        <v>0.84582415430934876</v>
      </c>
      <c r="Q563" s="8">
        <v>0.8534591171174255</v>
      </c>
      <c r="R563" s="6" t="s">
        <v>244</v>
      </c>
      <c r="S563" s="8">
        <v>0.89877252103634098</v>
      </c>
      <c r="T563" s="8">
        <v>0.90053980393404109</v>
      </c>
      <c r="U563" s="8">
        <v>0.90584188780367159</v>
      </c>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row>
    <row r="564" spans="1:59" s="8" customFormat="1">
      <c r="A564" s="6"/>
      <c r="B564" s="6" t="s">
        <v>245</v>
      </c>
      <c r="C564" s="8">
        <v>-3.6652499068964374E-2</v>
      </c>
      <c r="D564" s="8">
        <v>-4.0180770195139638E-2</v>
      </c>
      <c r="E564" s="8">
        <v>-3.1505888626545506E-2</v>
      </c>
      <c r="F564" s="6" t="s">
        <v>245</v>
      </c>
      <c r="G564" s="8">
        <v>-2.2477690761661805E-2</v>
      </c>
      <c r="H564" s="4">
        <v>-1.4455587638827334E-2</v>
      </c>
      <c r="I564" s="8">
        <v>-2.1892230264767883E-2</v>
      </c>
      <c r="N564" s="6" t="s">
        <v>245</v>
      </c>
      <c r="O564" s="8">
        <v>0.82381128905557399</v>
      </c>
      <c r="P564" s="8">
        <v>0.82943094287748642</v>
      </c>
      <c r="Q564" s="8">
        <v>0.84008782269138305</v>
      </c>
      <c r="R564" s="6" t="s">
        <v>245</v>
      </c>
      <c r="S564" s="8">
        <v>0.88422957423993065</v>
      </c>
      <c r="T564" s="8">
        <v>0.88675893356837976</v>
      </c>
      <c r="U564" s="8">
        <v>0.89310320447517988</v>
      </c>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row>
    <row r="565" spans="1:59" s="8" customFormat="1">
      <c r="A565" s="6"/>
      <c r="B565" s="6" t="s">
        <v>246</v>
      </c>
      <c r="C565" s="8">
        <v>-2.2840415269166237E-2</v>
      </c>
      <c r="D565" s="8">
        <v>-5.5709539116556926E-2</v>
      </c>
      <c r="E565" s="8">
        <v>-3.1910078105871417E-2</v>
      </c>
      <c r="F565" s="6" t="s">
        <v>246</v>
      </c>
      <c r="G565" s="8">
        <v>-3.9553394217976739E-2</v>
      </c>
      <c r="H565" s="4">
        <v>-1.8805398758304594E-2</v>
      </c>
      <c r="I565" s="8">
        <v>-2.8095519460240775E-2</v>
      </c>
      <c r="N565" s="6" t="s">
        <v>246</v>
      </c>
      <c r="O565" s="8">
        <v>0.80551243883250234</v>
      </c>
      <c r="P565" s="8">
        <v>0.81180032663914936</v>
      </c>
      <c r="Q565" s="8">
        <v>0.82408001139660714</v>
      </c>
      <c r="R565" s="6" t="s">
        <v>246</v>
      </c>
      <c r="S565" s="8">
        <v>0.86722081864745981</v>
      </c>
      <c r="T565" s="8">
        <v>0.87153545646762265</v>
      </c>
      <c r="U565" s="8">
        <v>0.8791699624218231</v>
      </c>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row>
    <row r="566" spans="1:59" s="8" customFormat="1">
      <c r="A566" s="6"/>
      <c r="B566" s="6" t="s">
        <v>247</v>
      </c>
      <c r="C566" s="8">
        <v>1.1058785219036738E-2</v>
      </c>
      <c r="D566" s="8">
        <v>-4.58658623793263E-2</v>
      </c>
      <c r="E566" s="8">
        <v>-3.3902571599395567E-2</v>
      </c>
      <c r="F566" s="6" t="s">
        <v>247</v>
      </c>
      <c r="G566" s="8">
        <v>-2.6162814264536541E-2</v>
      </c>
      <c r="H566" s="4">
        <v>-1.5093314844133841E-2</v>
      </c>
      <c r="I566" s="8">
        <v>-4.7513297218785229E-2</v>
      </c>
      <c r="N566" s="6" t="s">
        <v>247</v>
      </c>
      <c r="O566" s="8">
        <v>0.78582182929097755</v>
      </c>
      <c r="P566" s="8">
        <v>0.79255895582882707</v>
      </c>
      <c r="Q566" s="8">
        <v>0.80687159222718263</v>
      </c>
      <c r="R566" s="6" t="s">
        <v>247</v>
      </c>
      <c r="S566" s="8">
        <v>0.84732018361086614</v>
      </c>
      <c r="T566" s="8">
        <v>0.85379131638459715</v>
      </c>
      <c r="U566" s="8">
        <v>0.86413805178536995</v>
      </c>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row>
    <row r="567" spans="1:59" s="8" customFormat="1">
      <c r="A567" s="6"/>
      <c r="B567" s="6" t="s">
        <v>248</v>
      </c>
      <c r="C567" s="8">
        <v>3.1705792666483507E-3</v>
      </c>
      <c r="D567" s="8">
        <v>-2.2487642279252595E-2</v>
      </c>
      <c r="E567" s="8">
        <v>-6.8553835217836812E-2</v>
      </c>
      <c r="F567" s="6" t="s">
        <v>248</v>
      </c>
      <c r="G567" s="8">
        <v>-9.8176568269567437E-3</v>
      </c>
      <c r="H567" s="4">
        <v>-1.2433150974041209E-2</v>
      </c>
      <c r="I567" s="8">
        <v>-3.0842276855353748E-2</v>
      </c>
      <c r="N567" s="6" t="s">
        <v>248</v>
      </c>
      <c r="O567" s="8">
        <v>0.76550686783573951</v>
      </c>
      <c r="P567" s="8">
        <v>0.77259245834665846</v>
      </c>
      <c r="Q567" s="8">
        <v>0.78892792283908686</v>
      </c>
      <c r="R567" s="6" t="s">
        <v>248</v>
      </c>
      <c r="S567" s="8">
        <v>0.82033073157240899</v>
      </c>
      <c r="T567" s="8">
        <v>0.82685168742761683</v>
      </c>
      <c r="U567" s="8">
        <v>0.8402732212841818</v>
      </c>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row>
    <row r="568" spans="1:59" s="8" customFormat="1">
      <c r="A568" s="6"/>
      <c r="B568" s="6" t="s">
        <v>249</v>
      </c>
      <c r="C568" s="8">
        <v>-2.0514571995986011E-2</v>
      </c>
      <c r="D568" s="8">
        <v>-9.4611688324383559E-4</v>
      </c>
      <c r="E568" s="8">
        <v>-1.8835084642800461E-2</v>
      </c>
      <c r="F568" s="6" t="s">
        <v>249</v>
      </c>
      <c r="G568" s="8">
        <v>-2.8503886904297806E-2</v>
      </c>
      <c r="H568" s="4">
        <v>-1.4288234682259912E-2</v>
      </c>
      <c r="I568" s="8">
        <v>-8.2352164025677726E-3</v>
      </c>
      <c r="N568" s="6" t="s">
        <v>249</v>
      </c>
      <c r="O568" s="8">
        <v>0.74201514242123845</v>
      </c>
      <c r="P568" s="8">
        <v>0.74907495071718522</v>
      </c>
      <c r="Q568" s="8">
        <v>0.7675498952939972</v>
      </c>
      <c r="R568" s="6" t="s">
        <v>249</v>
      </c>
      <c r="S568" s="8">
        <v>0.80512149823499246</v>
      </c>
      <c r="T568" s="8">
        <v>0.80988921324266028</v>
      </c>
      <c r="U568" s="8">
        <v>0.82435245880805308</v>
      </c>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row>
    <row r="569" spans="1:59" s="8" customFormat="1">
      <c r="A569" s="6"/>
      <c r="B569" s="6" t="s">
        <v>250</v>
      </c>
      <c r="C569" s="8">
        <v>-9.5950502046573613E-5</v>
      </c>
      <c r="D569" s="8">
        <v>2.0270287378052872E-2</v>
      </c>
      <c r="E569" s="8">
        <v>-4.6293606451144276E-2</v>
      </c>
      <c r="F569" s="6" t="s">
        <v>250</v>
      </c>
      <c r="G569" s="8">
        <v>-2.2646008038914003E-2</v>
      </c>
      <c r="H569" s="4">
        <v>-3.9759343112790148E-2</v>
      </c>
      <c r="I569" s="8">
        <v>-2.5688296740642838E-2</v>
      </c>
      <c r="N569" s="6" t="s">
        <v>250</v>
      </c>
      <c r="O569" s="8">
        <v>0.7177037464085837</v>
      </c>
      <c r="P569" s="8">
        <v>0.72474299221845961</v>
      </c>
      <c r="Q569" s="8">
        <v>0.74529958861930978</v>
      </c>
      <c r="R569" s="6" t="s">
        <v>250</v>
      </c>
      <c r="S569" s="8">
        <v>0.78329188762084079</v>
      </c>
      <c r="T569" s="8">
        <v>0.78687456792839316</v>
      </c>
      <c r="U569" s="8">
        <v>0.80247019553419896</v>
      </c>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row>
    <row r="570" spans="1:59" s="8" customFormat="1">
      <c r="A570" s="6"/>
      <c r="B570" s="6" t="s">
        <v>251</v>
      </c>
      <c r="C570" s="8">
        <v>-3.142923660466216E-2</v>
      </c>
      <c r="D570" s="8">
        <v>-5.3091206504173837E-2</v>
      </c>
      <c r="E570" s="8">
        <v>-9.1025519441076633E-2</v>
      </c>
      <c r="F570" s="6" t="s">
        <v>251</v>
      </c>
      <c r="G570" s="8">
        <v>-2.533884529279842E-2</v>
      </c>
      <c r="H570" s="4">
        <v>-4.6196389750214999E-2</v>
      </c>
      <c r="I570" s="8">
        <v>-2.4455858482465787E-2</v>
      </c>
      <c r="N570" s="6" t="s">
        <v>251</v>
      </c>
      <c r="O570" s="8">
        <v>0.69187493327712268</v>
      </c>
      <c r="P570" s="8">
        <v>0.69846171203810359</v>
      </c>
      <c r="Q570" s="8">
        <v>0.72110715051399321</v>
      </c>
      <c r="R570" s="6" t="s">
        <v>251</v>
      </c>
      <c r="S570" s="8">
        <v>0.76095917268175173</v>
      </c>
      <c r="T570" s="8">
        <v>0.7623124214102015</v>
      </c>
      <c r="U570" s="8">
        <v>0.77843675237806842</v>
      </c>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row>
    <row r="571" spans="1:59" s="8" customFormat="1">
      <c r="A571" s="6"/>
      <c r="B571" s="6" t="s">
        <v>252</v>
      </c>
      <c r="C571" s="8">
        <v>-2.173604438823383E-2</v>
      </c>
      <c r="D571" s="8">
        <v>1.2536349977400326E-2</v>
      </c>
      <c r="E571" s="8">
        <v>-4.4860723076711628E-2</v>
      </c>
      <c r="F571" s="6" t="s">
        <v>252</v>
      </c>
      <c r="G571" s="8">
        <v>-1.7005091893052791E-2</v>
      </c>
      <c r="H571" s="4">
        <v>-1.537704044046029E-2</v>
      </c>
      <c r="I571" s="8">
        <v>-4.1306412838090403E-2</v>
      </c>
      <c r="N571" s="6" t="s">
        <v>252</v>
      </c>
      <c r="O571" s="8">
        <v>0.66452042801477362</v>
      </c>
      <c r="P571" s="8">
        <v>0.67055872599590105</v>
      </c>
      <c r="Q571" s="8">
        <v>0.69548210898536511</v>
      </c>
      <c r="R571" s="6" t="s">
        <v>252</v>
      </c>
      <c r="S571" s="8">
        <v>0.73788902677944446</v>
      </c>
      <c r="T571" s="8">
        <v>0.73646379931602024</v>
      </c>
      <c r="U571" s="8">
        <v>0.75256220307619792</v>
      </c>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row>
    <row r="572" spans="1:59" s="8" customFormat="1">
      <c r="A572" s="6"/>
      <c r="B572" s="6" t="s">
        <v>253</v>
      </c>
      <c r="C572" s="8">
        <v>-0.10752457879132585</v>
      </c>
      <c r="D572" s="8">
        <v>-6.7696219436822677E-3</v>
      </c>
      <c r="E572" s="8">
        <v>-5.6010371292949571E-2</v>
      </c>
      <c r="F572" s="6" t="s">
        <v>253</v>
      </c>
      <c r="G572" s="8">
        <v>-3.9195534621314303E-2</v>
      </c>
      <c r="H572" s="4">
        <v>-3.5562077575806643E-2</v>
      </c>
      <c r="I572" s="8">
        <v>-3.9518199457144514E-2</v>
      </c>
      <c r="N572" s="6" t="s">
        <v>253</v>
      </c>
      <c r="O572" s="8">
        <v>0.59505268945341994</v>
      </c>
      <c r="P572" s="8">
        <v>0.59767958664730658</v>
      </c>
      <c r="Q572" s="8">
        <v>0.62262522303307666</v>
      </c>
      <c r="R572" s="6" t="s">
        <v>253</v>
      </c>
      <c r="S572" s="8">
        <v>0.67079684269966289</v>
      </c>
      <c r="T572" s="8">
        <v>0.6599877373010955</v>
      </c>
      <c r="U572" s="8">
        <v>0.67011360418261212</v>
      </c>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row>
    <row r="573" spans="1:59" s="8" customFormat="1">
      <c r="A573" s="6"/>
      <c r="B573" s="6"/>
      <c r="H573" s="4"/>
      <c r="N573" s="8" t="s">
        <v>254</v>
      </c>
      <c r="O573" s="8">
        <v>80.941443304599659</v>
      </c>
      <c r="P573" s="8">
        <v>81.234529648594787</v>
      </c>
      <c r="Q573" s="8">
        <v>81.590854778192764</v>
      </c>
      <c r="R573" s="8" t="s">
        <v>254</v>
      </c>
      <c r="S573" s="8">
        <v>86.921769811050737</v>
      </c>
      <c r="T573" s="8">
        <v>87.096689459479165</v>
      </c>
      <c r="U573" s="8">
        <v>87.502653632890372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row>
  </sheetData>
  <phoneticPr fontId="6"/>
  <pageMargins left="0.75" right="0.75" top="0.4" bottom="0.51" header="0.41" footer="0.51200000000000001"/>
  <pageSetup paperSize="8" scale="47" fitToHeight="4"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C381" transitionEvaluation="1">
    <tabColor indexed="58"/>
  </sheetPr>
  <dimension ref="A1:BF573"/>
  <sheetViews>
    <sheetView showGridLines="0" zoomScale="85" zoomScaleNormal="85" workbookViewId="0">
      <pane xSplit="2" ySplit="6" topLeftCell="C381" activePane="bottomRight" state="frozen"/>
      <selection activeCell="A50" sqref="A50:XFD53"/>
      <selection pane="topRight" activeCell="A50" sqref="A50:XFD53"/>
      <selection pane="bottomLeft" activeCell="A50" sqref="A50:XFD53"/>
      <selection pane="bottomRight" activeCell="A4" sqref="A4"/>
    </sheetView>
  </sheetViews>
  <sheetFormatPr defaultColWidth="13.375" defaultRowHeight="17.25"/>
  <cols>
    <col min="1" max="1" width="86.125" style="6" customWidth="1"/>
    <col min="2" max="2" width="16.625" style="6" bestFit="1" customWidth="1"/>
    <col min="3" max="3" width="13.5" style="8" bestFit="1" customWidth="1"/>
    <col min="4" max="7" width="13.5" style="8" customWidth="1"/>
    <col min="8" max="8" width="14.875" style="4" bestFit="1" customWidth="1"/>
    <col min="9" max="24" width="13.5" style="8" bestFit="1" customWidth="1"/>
    <col min="25" max="16384" width="13.375" style="1"/>
  </cols>
  <sheetData>
    <row r="1" spans="1:58" s="5" customFormat="1" ht="28.5">
      <c r="A1" s="2" t="s">
        <v>263</v>
      </c>
      <c r="B1" s="2"/>
      <c r="C1" s="3"/>
      <c r="D1" s="3"/>
      <c r="E1" s="3"/>
      <c r="F1" s="3"/>
      <c r="G1" s="3"/>
      <c r="H1" s="34"/>
      <c r="I1" s="4"/>
      <c r="J1" s="4"/>
      <c r="K1" s="4"/>
      <c r="L1" s="4"/>
      <c r="M1" s="4"/>
      <c r="N1" s="4"/>
      <c r="O1" s="4"/>
      <c r="P1" s="4"/>
      <c r="Q1" s="4"/>
      <c r="R1" s="4"/>
      <c r="S1" s="4"/>
      <c r="T1" s="4"/>
      <c r="U1" s="4"/>
      <c r="V1" s="4"/>
      <c r="W1" s="4"/>
      <c r="X1" s="4"/>
      <c r="Y1" s="4"/>
      <c r="Z1" s="4"/>
      <c r="AA1" s="4"/>
    </row>
    <row r="2" spans="1:58" ht="15" customHeight="1">
      <c r="C2" s="7"/>
      <c r="D2" s="7"/>
      <c r="E2" s="7"/>
      <c r="F2" s="7"/>
      <c r="G2" s="7"/>
      <c r="Y2" s="8"/>
      <c r="Z2" s="8"/>
      <c r="AA2" s="8"/>
    </row>
    <row r="3" spans="1:58" ht="15" customHeight="1">
      <c r="C3" s="9"/>
      <c r="D3" s="9"/>
      <c r="E3" s="9"/>
      <c r="F3" s="9"/>
      <c r="G3" s="9"/>
      <c r="Y3" s="8"/>
      <c r="Z3" s="8"/>
      <c r="AA3" s="8"/>
    </row>
    <row r="4" spans="1:58" ht="15" customHeight="1">
      <c r="H4" s="32"/>
      <c r="I4" s="47" t="s">
        <v>43</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row>
    <row r="5" spans="1:58" s="81" customFormat="1" ht="15" customHeight="1">
      <c r="A5" s="79"/>
      <c r="B5" s="79"/>
      <c r="C5" s="11">
        <v>2018</v>
      </c>
      <c r="D5" s="11">
        <v>2019</v>
      </c>
      <c r="E5" s="11">
        <v>2020</v>
      </c>
      <c r="F5" s="11">
        <v>2021</v>
      </c>
      <c r="G5" s="11">
        <v>2022</v>
      </c>
      <c r="H5" s="80">
        <v>2023</v>
      </c>
      <c r="I5" s="80">
        <v>2024</v>
      </c>
      <c r="J5" s="80">
        <v>2025</v>
      </c>
      <c r="K5" s="80">
        <v>2026</v>
      </c>
      <c r="L5" s="80">
        <v>2027</v>
      </c>
      <c r="M5" s="80">
        <v>2028</v>
      </c>
      <c r="N5" s="80">
        <v>2029</v>
      </c>
      <c r="O5" s="80">
        <v>2030</v>
      </c>
      <c r="P5" s="80">
        <v>2031</v>
      </c>
      <c r="Q5" s="80">
        <v>2032</v>
      </c>
      <c r="R5" s="80">
        <v>2033</v>
      </c>
      <c r="S5" s="80">
        <v>2034</v>
      </c>
      <c r="T5" s="80">
        <v>2035</v>
      </c>
      <c r="U5" s="80">
        <v>2036</v>
      </c>
      <c r="V5" s="80">
        <v>2037</v>
      </c>
      <c r="W5" s="80">
        <v>2038</v>
      </c>
      <c r="X5" s="80">
        <v>2039</v>
      </c>
      <c r="Y5" s="80">
        <v>2040</v>
      </c>
      <c r="Z5" s="80">
        <v>2041</v>
      </c>
      <c r="AA5" s="80">
        <v>2042</v>
      </c>
      <c r="AB5" s="80">
        <v>2043</v>
      </c>
      <c r="AC5" s="80">
        <v>2044</v>
      </c>
      <c r="AD5" s="80">
        <v>2045</v>
      </c>
      <c r="AE5" s="80">
        <v>2046</v>
      </c>
      <c r="AF5" s="80">
        <v>2047</v>
      </c>
      <c r="AG5" s="80">
        <v>2048</v>
      </c>
      <c r="AH5" s="80">
        <v>2049</v>
      </c>
      <c r="AI5" s="80">
        <v>2050</v>
      </c>
      <c r="AJ5" s="80">
        <v>2051</v>
      </c>
      <c r="AK5" s="80">
        <v>2052</v>
      </c>
      <c r="AL5" s="80">
        <v>2053</v>
      </c>
      <c r="AM5" s="80">
        <v>2054</v>
      </c>
      <c r="AN5" s="80">
        <v>2055</v>
      </c>
      <c r="AO5" s="80">
        <v>2056</v>
      </c>
      <c r="AP5" s="80">
        <v>2057</v>
      </c>
      <c r="AQ5" s="80">
        <v>2058</v>
      </c>
      <c r="AR5" s="80">
        <v>2059</v>
      </c>
      <c r="AS5" s="80">
        <v>2060</v>
      </c>
      <c r="AT5" s="80">
        <v>2061</v>
      </c>
      <c r="AU5" s="80">
        <v>2062</v>
      </c>
      <c r="AV5" s="80">
        <v>2063</v>
      </c>
      <c r="AW5" s="80">
        <v>2064</v>
      </c>
      <c r="AX5" s="80">
        <v>2065</v>
      </c>
      <c r="AY5" s="80">
        <v>2066</v>
      </c>
      <c r="AZ5" s="80">
        <v>2067</v>
      </c>
      <c r="BA5" s="80">
        <v>2068</v>
      </c>
      <c r="BB5" s="80">
        <v>2069</v>
      </c>
      <c r="BC5" s="80">
        <v>2070</v>
      </c>
      <c r="BD5" s="80" t="s">
        <v>262</v>
      </c>
      <c r="BE5" s="80" t="s">
        <v>262</v>
      </c>
      <c r="BF5" s="80" t="s">
        <v>262</v>
      </c>
    </row>
    <row r="6" spans="1:58" s="15" customFormat="1" ht="15" customHeight="1">
      <c r="A6" s="12"/>
      <c r="B6" s="12"/>
      <c r="C6" s="13" t="s">
        <v>4</v>
      </c>
      <c r="D6" s="13" t="s">
        <v>0</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t="s">
        <v>262</v>
      </c>
      <c r="BE6" s="14" t="s">
        <v>262</v>
      </c>
      <c r="BF6" s="14" t="s">
        <v>262</v>
      </c>
    </row>
    <row r="7" spans="1:58" ht="15" customHeight="1">
      <c r="A7" s="16" t="s">
        <v>44</v>
      </c>
      <c r="B7" s="16" t="s">
        <v>45</v>
      </c>
      <c r="C7" s="17"/>
      <c r="D7" s="17"/>
      <c r="E7" s="17"/>
      <c r="F7" s="17"/>
      <c r="G7" s="17"/>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t="s">
        <v>262</v>
      </c>
      <c r="BE7" s="18" t="s">
        <v>262</v>
      </c>
      <c r="BF7" s="18" t="s">
        <v>262</v>
      </c>
    </row>
    <row r="8" spans="1:58" ht="15" customHeight="1">
      <c r="A8" s="16" t="s">
        <v>5</v>
      </c>
      <c r="B8" s="16" t="s">
        <v>46</v>
      </c>
      <c r="C8" s="19"/>
      <c r="D8" s="19"/>
      <c r="E8" s="19"/>
      <c r="F8" s="19"/>
      <c r="G8" s="19"/>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t="s">
        <v>262</v>
      </c>
      <c r="BE8" s="18" t="s">
        <v>262</v>
      </c>
      <c r="BF8" s="18" t="s">
        <v>262</v>
      </c>
    </row>
    <row r="9" spans="1:58" ht="15" customHeight="1">
      <c r="A9" s="16"/>
      <c r="B9" s="16" t="s">
        <v>47</v>
      </c>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t="s">
        <v>262</v>
      </c>
      <c r="BE9" s="19" t="s">
        <v>262</v>
      </c>
      <c r="BF9" s="19" t="s">
        <v>262</v>
      </c>
    </row>
    <row r="10" spans="1:58" ht="15" customHeight="1">
      <c r="A10" s="16"/>
      <c r="B10" s="16" t="s">
        <v>264</v>
      </c>
      <c r="C10" s="19">
        <v>80089.000000000015</v>
      </c>
      <c r="D10" s="19">
        <v>80325</v>
      </c>
      <c r="E10" s="19">
        <v>80020</v>
      </c>
      <c r="F10" s="19">
        <v>79689</v>
      </c>
      <c r="G10" s="19">
        <v>78224</v>
      </c>
      <c r="H10" s="19">
        <v>76917</v>
      </c>
      <c r="I10" s="19">
        <v>75471.999999999985</v>
      </c>
      <c r="J10" s="19">
        <v>74704.29030367019</v>
      </c>
      <c r="K10" s="19">
        <v>74068.79790454387</v>
      </c>
      <c r="L10" s="19">
        <v>73364.777283497111</v>
      </c>
      <c r="M10" s="19">
        <v>72739.162101314781</v>
      </c>
      <c r="N10" s="19">
        <v>72012.587016986217</v>
      </c>
      <c r="O10" s="19">
        <v>71265.252300593289</v>
      </c>
      <c r="P10" s="19">
        <v>70478.100949924381</v>
      </c>
      <c r="Q10" s="19">
        <v>69882.328765877304</v>
      </c>
      <c r="R10" s="19">
        <v>69484.267748545739</v>
      </c>
      <c r="S10" s="19">
        <v>69073.731646553919</v>
      </c>
      <c r="T10" s="19">
        <v>69165.161561907269</v>
      </c>
      <c r="U10" s="19">
        <v>69252.153491511461</v>
      </c>
      <c r="V10" s="19">
        <v>69561.120812800305</v>
      </c>
      <c r="W10" s="19">
        <v>69971.639887573911</v>
      </c>
      <c r="X10" s="19">
        <v>70650.788737862429</v>
      </c>
      <c r="Y10" s="19">
        <v>70748.765102252175</v>
      </c>
      <c r="Z10" s="19">
        <v>70865.517256939667</v>
      </c>
      <c r="AA10" s="19">
        <v>70989.770192209442</v>
      </c>
      <c r="AB10" s="19">
        <v>71108.368900384594</v>
      </c>
      <c r="AC10" s="19">
        <v>71217.641128674702</v>
      </c>
      <c r="AD10" s="19">
        <v>71295.197314469769</v>
      </c>
      <c r="AE10" s="19">
        <v>71341.689573011186</v>
      </c>
      <c r="AF10" s="19">
        <v>71345.350424142598</v>
      </c>
      <c r="AG10" s="19">
        <v>71317.157374317176</v>
      </c>
      <c r="AH10" s="19">
        <v>71260.163170470201</v>
      </c>
      <c r="AI10" s="19">
        <v>71190.064796109349</v>
      </c>
      <c r="AJ10" s="19">
        <v>71097.076468076702</v>
      </c>
      <c r="AK10" s="19">
        <v>70987.430883892346</v>
      </c>
      <c r="AL10" s="19">
        <v>70859.885253424727</v>
      </c>
      <c r="AM10" s="19">
        <v>70721.407423415483</v>
      </c>
      <c r="AN10" s="19">
        <v>70557.910554570946</v>
      </c>
      <c r="AO10" s="19">
        <v>70374.072188501683</v>
      </c>
      <c r="AP10" s="19">
        <v>70171.351471508271</v>
      </c>
      <c r="AQ10" s="19">
        <v>69959.032238687578</v>
      </c>
      <c r="AR10" s="19">
        <v>69735.396078883263</v>
      </c>
      <c r="AS10" s="19">
        <v>69517.801387360887</v>
      </c>
      <c r="AT10" s="19">
        <v>69305.511595902033</v>
      </c>
      <c r="AU10" s="19">
        <v>69110.75187890415</v>
      </c>
      <c r="AV10" s="19">
        <v>68929.125634079654</v>
      </c>
      <c r="AW10" s="19">
        <v>68747.857215067808</v>
      </c>
      <c r="AX10" s="19">
        <v>68560.147383715434</v>
      </c>
      <c r="AY10" s="19">
        <v>68370.388005759072</v>
      </c>
      <c r="AZ10" s="19">
        <v>68186.124834459843</v>
      </c>
      <c r="BA10" s="19">
        <v>68006.411626895962</v>
      </c>
      <c r="BB10" s="19">
        <v>67830.583777706095</v>
      </c>
      <c r="BC10" s="19">
        <v>67670.760703583423</v>
      </c>
      <c r="BD10" s="19" t="s">
        <v>262</v>
      </c>
      <c r="BE10" s="19" t="s">
        <v>262</v>
      </c>
      <c r="BF10" s="19" t="s">
        <v>262</v>
      </c>
    </row>
    <row r="11" spans="1:58" ht="15" customHeight="1">
      <c r="A11" s="16"/>
      <c r="B11" s="16" t="s">
        <v>260</v>
      </c>
      <c r="C11" s="19">
        <v>80089</v>
      </c>
      <c r="D11" s="19">
        <v>80325</v>
      </c>
      <c r="E11" s="19">
        <v>80020</v>
      </c>
      <c r="F11" s="19">
        <v>79689</v>
      </c>
      <c r="G11" s="19">
        <v>78224</v>
      </c>
      <c r="H11" s="19">
        <v>76728.911862563822</v>
      </c>
      <c r="I11" s="19">
        <v>75299.047172075298</v>
      </c>
      <c r="J11" s="19">
        <v>73938.739966046996</v>
      </c>
      <c r="K11" s="19">
        <v>72815.337561084016</v>
      </c>
      <c r="L11" s="19">
        <v>71791.068094858681</v>
      </c>
      <c r="M11" s="19">
        <v>70884.70924953444</v>
      </c>
      <c r="N11" s="19">
        <v>69914.985707021522</v>
      </c>
      <c r="O11" s="19">
        <v>68980.180630835006</v>
      </c>
      <c r="P11" s="19">
        <v>67988.997068440236</v>
      </c>
      <c r="Q11" s="19">
        <v>67232.820890293806</v>
      </c>
      <c r="R11" s="19">
        <v>66734.034327505899</v>
      </c>
      <c r="S11" s="19">
        <v>66247.137020734415</v>
      </c>
      <c r="T11" s="19">
        <v>66257.260911128193</v>
      </c>
      <c r="U11" s="19">
        <v>66356.92007858782</v>
      </c>
      <c r="V11" s="19">
        <v>66738.161599699</v>
      </c>
      <c r="W11" s="19">
        <v>67239.976530641463</v>
      </c>
      <c r="X11" s="19">
        <v>67830.451578977809</v>
      </c>
      <c r="Y11" s="19">
        <v>68469.336081463422</v>
      </c>
      <c r="Z11" s="19">
        <v>69134.260331944941</v>
      </c>
      <c r="AA11" s="19">
        <v>69794.575145607087</v>
      </c>
      <c r="AB11" s="19">
        <v>70422.088692599704</v>
      </c>
      <c r="AC11" s="19">
        <v>71006.509223716042</v>
      </c>
      <c r="AD11" s="19">
        <v>71536.519535565996</v>
      </c>
      <c r="AE11" s="19">
        <v>71999.024181614834</v>
      </c>
      <c r="AF11" s="19">
        <v>72378.042939236286</v>
      </c>
      <c r="AG11" s="19">
        <v>72658.785261881654</v>
      </c>
      <c r="AH11" s="19">
        <v>72824.671542649012</v>
      </c>
      <c r="AI11" s="19">
        <v>72867.576626336595</v>
      </c>
      <c r="AJ11" s="19">
        <v>72779.847846037184</v>
      </c>
      <c r="AK11" s="19">
        <v>72563.612408361718</v>
      </c>
      <c r="AL11" s="19">
        <v>72226.604047992529</v>
      </c>
      <c r="AM11" s="19">
        <v>71780.369696769776</v>
      </c>
      <c r="AN11" s="19">
        <v>71241.73257838226</v>
      </c>
      <c r="AO11" s="19">
        <v>70631.562024701678</v>
      </c>
      <c r="AP11" s="19">
        <v>69965.886186290401</v>
      </c>
      <c r="AQ11" s="19">
        <v>69266.595710577443</v>
      </c>
      <c r="AR11" s="19">
        <v>68557.30543072219</v>
      </c>
      <c r="AS11" s="19">
        <v>67858.697417961477</v>
      </c>
      <c r="AT11" s="19">
        <v>67192.946325544079</v>
      </c>
      <c r="AU11" s="19">
        <v>66584.807545235948</v>
      </c>
      <c r="AV11" s="19">
        <v>66049.700595945586</v>
      </c>
      <c r="AW11" s="19">
        <v>65608.14179800624</v>
      </c>
      <c r="AX11" s="19">
        <v>65270.869011580609</v>
      </c>
      <c r="AY11" s="19">
        <v>65046.833488735669</v>
      </c>
      <c r="AZ11" s="19">
        <v>64935.519472444808</v>
      </c>
      <c r="BA11" s="19">
        <v>64933.153679822535</v>
      </c>
      <c r="BB11" s="19">
        <v>65029.223223306406</v>
      </c>
      <c r="BC11" s="19">
        <v>65213.41723425407</v>
      </c>
      <c r="BD11" s="19" t="s">
        <v>262</v>
      </c>
      <c r="BE11" s="19" t="s">
        <v>262</v>
      </c>
      <c r="BF11" s="19" t="s">
        <v>262</v>
      </c>
    </row>
    <row r="12" spans="1:58" ht="15" customHeight="1">
      <c r="A12" s="16"/>
      <c r="B12" s="16"/>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t="s">
        <v>262</v>
      </c>
      <c r="BE12" s="19" t="s">
        <v>262</v>
      </c>
      <c r="BF12" s="19" t="s">
        <v>262</v>
      </c>
    </row>
    <row r="13" spans="1:58" ht="15" customHeight="1">
      <c r="A13" s="16"/>
      <c r="B13" s="16"/>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t="s">
        <v>262</v>
      </c>
      <c r="BE13" s="19" t="s">
        <v>262</v>
      </c>
      <c r="BF13" s="19" t="s">
        <v>262</v>
      </c>
    </row>
    <row r="14" spans="1:58" ht="15" customHeight="1">
      <c r="A14" s="16" t="s">
        <v>50</v>
      </c>
      <c r="B14" s="16" t="s">
        <v>24</v>
      </c>
      <c r="C14" s="17"/>
      <c r="D14" s="17"/>
      <c r="E14" s="17"/>
      <c r="F14" s="17"/>
      <c r="G14" s="17"/>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t="s">
        <v>262</v>
      </c>
      <c r="BE14" s="18" t="s">
        <v>262</v>
      </c>
      <c r="BF14" s="18" t="s">
        <v>262</v>
      </c>
    </row>
    <row r="15" spans="1:58" ht="15" customHeight="1">
      <c r="A15" s="16" t="s">
        <v>6</v>
      </c>
      <c r="B15" s="16" t="s">
        <v>25</v>
      </c>
      <c r="C15" s="19"/>
      <c r="D15" s="19"/>
      <c r="E15" s="19"/>
      <c r="F15" s="19"/>
      <c r="G15" s="19"/>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t="s">
        <v>262</v>
      </c>
      <c r="BE15" s="18" t="s">
        <v>262</v>
      </c>
      <c r="BF15" s="18" t="s">
        <v>262</v>
      </c>
    </row>
    <row r="16" spans="1:58" ht="15" customHeight="1">
      <c r="A16" s="16"/>
      <c r="B16" s="16" t="s">
        <v>26</v>
      </c>
      <c r="C16" s="19"/>
      <c r="D16" s="19"/>
      <c r="E16" s="19"/>
      <c r="F16" s="19"/>
      <c r="G16" s="19"/>
      <c r="H16" s="19"/>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t="s">
        <v>262</v>
      </c>
      <c r="BE16" s="18" t="s">
        <v>262</v>
      </c>
      <c r="BF16" s="18" t="s">
        <v>262</v>
      </c>
    </row>
    <row r="17" spans="1:58" ht="15" customHeight="1">
      <c r="A17" s="16"/>
      <c r="B17" s="16" t="s">
        <v>264</v>
      </c>
      <c r="C17" s="18">
        <v>478574.00000000012</v>
      </c>
      <c r="D17" s="18">
        <v>483583.99999999988</v>
      </c>
      <c r="E17" s="18">
        <v>488363.00000000012</v>
      </c>
      <c r="F17" s="18">
        <v>487654.00000000012</v>
      </c>
      <c r="G17" s="18">
        <v>484818.99999999988</v>
      </c>
      <c r="H17" s="18">
        <v>486774</v>
      </c>
      <c r="I17" s="18">
        <v>493790.00000000012</v>
      </c>
      <c r="J17" s="18">
        <v>496188.6946925543</v>
      </c>
      <c r="K17" s="18">
        <v>497957.47424240527</v>
      </c>
      <c r="L17" s="18">
        <v>499794.86826209049</v>
      </c>
      <c r="M17" s="18">
        <v>501107.52427429322</v>
      </c>
      <c r="N17" s="18">
        <v>502058.38255276496</v>
      </c>
      <c r="O17" s="18">
        <v>502243.0312175338</v>
      </c>
      <c r="P17" s="18">
        <v>501810.19700867491</v>
      </c>
      <c r="Q17" s="18">
        <v>503342.009742486</v>
      </c>
      <c r="R17" s="18">
        <v>501840.78399549838</v>
      </c>
      <c r="S17" s="18">
        <v>500412.25802802172</v>
      </c>
      <c r="T17" s="18">
        <v>498223.33212977456</v>
      </c>
      <c r="U17" s="18">
        <v>496103.24472913845</v>
      </c>
      <c r="V17" s="18">
        <v>493434.74123302399</v>
      </c>
      <c r="W17" s="18">
        <v>490631.85096794233</v>
      </c>
      <c r="X17" s="18">
        <v>487471.69275806157</v>
      </c>
      <c r="Y17" s="18">
        <v>485254.39417070971</v>
      </c>
      <c r="Z17" s="18">
        <v>483590.83906533598</v>
      </c>
      <c r="AA17" s="18">
        <v>481976.40734701126</v>
      </c>
      <c r="AB17" s="18">
        <v>480516.82962495578</v>
      </c>
      <c r="AC17" s="18">
        <v>478936.68069303903</v>
      </c>
      <c r="AD17" s="18">
        <v>477499.39726483176</v>
      </c>
      <c r="AE17" s="18">
        <v>476329.47526392899</v>
      </c>
      <c r="AF17" s="18">
        <v>475047.12388722849</v>
      </c>
      <c r="AG17" s="18">
        <v>474119.45109826431</v>
      </c>
      <c r="AH17" s="18">
        <v>473413.86908327724</v>
      </c>
      <c r="AI17" s="18">
        <v>472647.43034397362</v>
      </c>
      <c r="AJ17" s="18">
        <v>472160.73599822493</v>
      </c>
      <c r="AK17" s="18">
        <v>472132.51584641176</v>
      </c>
      <c r="AL17" s="18">
        <v>472307.65129859932</v>
      </c>
      <c r="AM17" s="18">
        <v>472507.27138300001</v>
      </c>
      <c r="AN17" s="18">
        <v>472992.80958844605</v>
      </c>
      <c r="AO17" s="18">
        <v>473500.76751908043</v>
      </c>
      <c r="AP17" s="18">
        <v>473595.027189132</v>
      </c>
      <c r="AQ17" s="18">
        <v>473760.02799336507</v>
      </c>
      <c r="AR17" s="18">
        <v>473650.14218486845</v>
      </c>
      <c r="AS17" s="18">
        <v>472905.1483085826</v>
      </c>
      <c r="AT17" s="18">
        <v>472262.24650377716</v>
      </c>
      <c r="AU17" s="18">
        <v>470803.30012092466</v>
      </c>
      <c r="AV17" s="18">
        <v>469193.31344394787</v>
      </c>
      <c r="AW17" s="18">
        <v>467714.98842513701</v>
      </c>
      <c r="AX17" s="18">
        <v>466273.09893653338</v>
      </c>
      <c r="AY17" s="18">
        <v>464348.56778622861</v>
      </c>
      <c r="AZ17" s="18">
        <v>462975.37824154395</v>
      </c>
      <c r="BA17" s="18">
        <v>461643.92332149611</v>
      </c>
      <c r="BB17" s="18">
        <v>460371.9376374319</v>
      </c>
      <c r="BC17" s="18">
        <v>459025.73168484529</v>
      </c>
      <c r="BD17" s="18" t="s">
        <v>262</v>
      </c>
      <c r="BE17" s="18" t="s">
        <v>262</v>
      </c>
      <c r="BF17" s="18" t="s">
        <v>262</v>
      </c>
    </row>
    <row r="18" spans="1:58" ht="15" customHeight="1">
      <c r="A18" s="16"/>
      <c r="B18" s="16" t="s">
        <v>260</v>
      </c>
      <c r="C18" s="18">
        <v>478574</v>
      </c>
      <c r="D18" s="18">
        <v>483584</v>
      </c>
      <c r="E18" s="18">
        <v>488363</v>
      </c>
      <c r="F18" s="18">
        <v>487654</v>
      </c>
      <c r="G18" s="18">
        <v>484819</v>
      </c>
      <c r="H18" s="18">
        <v>481567.36246223934</v>
      </c>
      <c r="I18" s="18">
        <v>479358.12291197944</v>
      </c>
      <c r="J18" s="18">
        <v>479136.95168018865</v>
      </c>
      <c r="K18" s="18">
        <v>479547.35145921324</v>
      </c>
      <c r="L18" s="18">
        <v>480850.57804917987</v>
      </c>
      <c r="M18" s="18">
        <v>481749.98943913716</v>
      </c>
      <c r="N18" s="18">
        <v>482427.22263880598</v>
      </c>
      <c r="O18" s="18">
        <v>482463.42017877306</v>
      </c>
      <c r="P18" s="18">
        <v>481925.88057149737</v>
      </c>
      <c r="Q18" s="18">
        <v>483439.22384751425</v>
      </c>
      <c r="R18" s="18">
        <v>481978.54369637935</v>
      </c>
      <c r="S18" s="18">
        <v>480530.37923496705</v>
      </c>
      <c r="T18" s="18">
        <v>478394.37750208948</v>
      </c>
      <c r="U18" s="18">
        <v>476269.96956718201</v>
      </c>
      <c r="V18" s="18">
        <v>473603.23310964764</v>
      </c>
      <c r="W18" s="18">
        <v>470720.71792684437</v>
      </c>
      <c r="X18" s="18">
        <v>467732.76045371388</v>
      </c>
      <c r="Y18" s="18">
        <v>464987.91198037169</v>
      </c>
      <c r="Z18" s="18">
        <v>462804.31052115001</v>
      </c>
      <c r="AA18" s="18">
        <v>460780.78291703947</v>
      </c>
      <c r="AB18" s="18">
        <v>458882.41112800688</v>
      </c>
      <c r="AC18" s="18">
        <v>456902.88050032279</v>
      </c>
      <c r="AD18" s="18">
        <v>455117.34451834304</v>
      </c>
      <c r="AE18" s="18">
        <v>453592.12097217335</v>
      </c>
      <c r="AF18" s="18">
        <v>451946.35186977056</v>
      </c>
      <c r="AG18" s="18">
        <v>450389.04887039948</v>
      </c>
      <c r="AH18" s="18">
        <v>449088.55316798296</v>
      </c>
      <c r="AI18" s="18">
        <v>447817.79963366792</v>
      </c>
      <c r="AJ18" s="18">
        <v>446875.6832472657</v>
      </c>
      <c r="AK18" s="18">
        <v>446478.50888126972</v>
      </c>
      <c r="AL18" s="18">
        <v>446451.63346972247</v>
      </c>
      <c r="AM18" s="18">
        <v>446558.13542718487</v>
      </c>
      <c r="AN18" s="18">
        <v>447184.5903631915</v>
      </c>
      <c r="AO18" s="18">
        <v>448002.63718437107</v>
      </c>
      <c r="AP18" s="18">
        <v>448534.47287195589</v>
      </c>
      <c r="AQ18" s="18">
        <v>449098.87904976564</v>
      </c>
      <c r="AR18" s="18">
        <v>449464.03867163463</v>
      </c>
      <c r="AS18" s="18">
        <v>449364.68063528911</v>
      </c>
      <c r="AT18" s="18">
        <v>449418.94294234185</v>
      </c>
      <c r="AU18" s="18">
        <v>448859.55148310354</v>
      </c>
      <c r="AV18" s="18">
        <v>448374.42228542658</v>
      </c>
      <c r="AW18" s="18">
        <v>448213.88666452444</v>
      </c>
      <c r="AX18" s="18">
        <v>448370.99053052434</v>
      </c>
      <c r="AY18" s="18">
        <v>448120.40708289191</v>
      </c>
      <c r="AZ18" s="18">
        <v>448085.21106076951</v>
      </c>
      <c r="BA18" s="18">
        <v>447868.97655072832</v>
      </c>
      <c r="BB18" s="18">
        <v>447413.46577386663</v>
      </c>
      <c r="BC18" s="18">
        <v>446613.55934471963</v>
      </c>
      <c r="BD18" s="18" t="s">
        <v>262</v>
      </c>
      <c r="BE18" s="19" t="s">
        <v>262</v>
      </c>
      <c r="BF18" s="19" t="s">
        <v>262</v>
      </c>
    </row>
    <row r="19" spans="1:58" ht="15" customHeight="1">
      <c r="A19" s="16"/>
      <c r="B19" s="16"/>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t="s">
        <v>262</v>
      </c>
      <c r="BE19" s="19" t="s">
        <v>262</v>
      </c>
      <c r="BF19" s="19" t="s">
        <v>262</v>
      </c>
    </row>
    <row r="20" spans="1:58" ht="15" customHeight="1">
      <c r="A20" s="16"/>
      <c r="B20" s="16"/>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8"/>
      <c r="AX20" s="18"/>
      <c r="AY20" s="18"/>
      <c r="AZ20" s="18"/>
      <c r="BA20" s="18"/>
      <c r="BB20" s="18"/>
      <c r="BC20" s="18"/>
      <c r="BD20" s="18" t="s">
        <v>262</v>
      </c>
      <c r="BE20" s="18" t="s">
        <v>262</v>
      </c>
      <c r="BF20" s="18" t="s">
        <v>262</v>
      </c>
    </row>
    <row r="21" spans="1:58" ht="15" customHeight="1">
      <c r="A21" s="16" t="s">
        <v>51</v>
      </c>
      <c r="B21" s="16" t="s">
        <v>24</v>
      </c>
      <c r="C21" s="17"/>
      <c r="D21" s="17"/>
      <c r="E21" s="17"/>
      <c r="F21" s="17"/>
      <c r="G21" s="17"/>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t="s">
        <v>262</v>
      </c>
      <c r="BE21" s="18" t="s">
        <v>262</v>
      </c>
      <c r="BF21" s="18" t="s">
        <v>262</v>
      </c>
    </row>
    <row r="22" spans="1:58" ht="15" customHeight="1">
      <c r="A22" s="16" t="s">
        <v>7</v>
      </c>
      <c r="B22" s="16" t="s">
        <v>25</v>
      </c>
      <c r="C22" s="19"/>
      <c r="D22" s="19"/>
      <c r="E22" s="19"/>
      <c r="F22" s="19"/>
      <c r="G22" s="19"/>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t="s">
        <v>262</v>
      </c>
      <c r="BE22" s="18" t="s">
        <v>262</v>
      </c>
      <c r="BF22" s="18" t="s">
        <v>262</v>
      </c>
    </row>
    <row r="23" spans="1:58" ht="15" customHeight="1">
      <c r="A23" s="16"/>
      <c r="B23" s="16" t="s">
        <v>26</v>
      </c>
      <c r="C23" s="19"/>
      <c r="D23" s="19"/>
      <c r="E23" s="19"/>
      <c r="F23" s="19"/>
      <c r="G23" s="19"/>
      <c r="H23" s="19"/>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t="s">
        <v>262</v>
      </c>
      <c r="BE23" s="18" t="s">
        <v>262</v>
      </c>
      <c r="BF23" s="18" t="s">
        <v>262</v>
      </c>
    </row>
    <row r="24" spans="1:58" ht="15" customHeight="1">
      <c r="A24" s="16"/>
      <c r="B24" s="16" t="s">
        <v>264</v>
      </c>
      <c r="C24" s="19">
        <v>164678</v>
      </c>
      <c r="D24" s="19">
        <v>165624.99999999997</v>
      </c>
      <c r="E24" s="19">
        <v>166110</v>
      </c>
      <c r="F24" s="19">
        <v>166329</v>
      </c>
      <c r="G24" s="19">
        <v>165660</v>
      </c>
      <c r="H24" s="19">
        <v>164734.00000000003</v>
      </c>
      <c r="I24" s="19">
        <v>164372.00000000003</v>
      </c>
      <c r="J24" s="19">
        <v>162773.5282600158</v>
      </c>
      <c r="K24" s="19">
        <v>161972.42927487585</v>
      </c>
      <c r="L24" s="19">
        <v>161030.49044085955</v>
      </c>
      <c r="M24" s="19">
        <v>160378.47253879748</v>
      </c>
      <c r="N24" s="19">
        <v>160024.13640270539</v>
      </c>
      <c r="O24" s="19">
        <v>160407.44508799602</v>
      </c>
      <c r="P24" s="19">
        <v>161762.23986014223</v>
      </c>
      <c r="Q24" s="19">
        <v>160928.70917694276</v>
      </c>
      <c r="R24" s="19">
        <v>162909.66017978857</v>
      </c>
      <c r="S24" s="19">
        <v>164764.23858778251</v>
      </c>
      <c r="T24" s="19">
        <v>166888.86519867583</v>
      </c>
      <c r="U24" s="19">
        <v>169236.56462616299</v>
      </c>
      <c r="V24" s="19">
        <v>171878.247726153</v>
      </c>
      <c r="W24" s="19">
        <v>174517.72955250446</v>
      </c>
      <c r="X24" s="19">
        <v>177182.61644393223</v>
      </c>
      <c r="Y24" s="19">
        <v>179389.74662446277</v>
      </c>
      <c r="Z24" s="19">
        <v>181235.9489737149</v>
      </c>
      <c r="AA24" s="19">
        <v>182848.83237831411</v>
      </c>
      <c r="AB24" s="19">
        <v>183923.74179216189</v>
      </c>
      <c r="AC24" s="19">
        <v>184981.71227345589</v>
      </c>
      <c r="AD24" s="19">
        <v>185687.97179268155</v>
      </c>
      <c r="AE24" s="19">
        <v>186220.39738113817</v>
      </c>
      <c r="AF24" s="19">
        <v>186800.02045683376</v>
      </c>
      <c r="AG24" s="19">
        <v>187264.26316297502</v>
      </c>
      <c r="AH24" s="19">
        <v>187563.37397884231</v>
      </c>
      <c r="AI24" s="19">
        <v>187948.62352804851</v>
      </c>
      <c r="AJ24" s="19">
        <v>188062.29064940079</v>
      </c>
      <c r="AK24" s="19">
        <v>187692.22887615001</v>
      </c>
      <c r="AL24" s="19">
        <v>187086.71501039015</v>
      </c>
      <c r="AM24" s="19">
        <v>186388.32372970364</v>
      </c>
      <c r="AN24" s="19">
        <v>185339.38621556392</v>
      </c>
      <c r="AO24" s="19">
        <v>184192.20907027565</v>
      </c>
      <c r="AP24" s="19">
        <v>183381.68625665334</v>
      </c>
      <c r="AQ24" s="19">
        <v>182406.92719305123</v>
      </c>
      <c r="AR24" s="19">
        <v>181634.29699988809</v>
      </c>
      <c r="AS24" s="19">
        <v>181418.41654227552</v>
      </c>
      <c r="AT24" s="19">
        <v>181029.39019308056</v>
      </c>
      <c r="AU24" s="19">
        <v>181409.82681737223</v>
      </c>
      <c r="AV24" s="19">
        <v>181882.98766819536</v>
      </c>
      <c r="AW24" s="19">
        <v>182201.49085960301</v>
      </c>
      <c r="AX24" s="19">
        <v>182469.70271928652</v>
      </c>
      <c r="AY24" s="19">
        <v>183215.62528638355</v>
      </c>
      <c r="AZ24" s="19">
        <v>183406.54174833882</v>
      </c>
      <c r="BA24" s="19">
        <v>183563.93323185091</v>
      </c>
      <c r="BB24" s="19">
        <v>183673.03995884056</v>
      </c>
      <c r="BC24" s="19">
        <v>183875.3426995693</v>
      </c>
      <c r="BD24" s="19" t="s">
        <v>262</v>
      </c>
      <c r="BE24" s="19" t="s">
        <v>262</v>
      </c>
      <c r="BF24" s="19" t="s">
        <v>262</v>
      </c>
    </row>
    <row r="25" spans="1:58" ht="15" customHeight="1">
      <c r="A25" s="16"/>
      <c r="B25" s="16" t="s">
        <v>260</v>
      </c>
      <c r="C25" s="19">
        <v>164678</v>
      </c>
      <c r="D25" s="19">
        <v>165625</v>
      </c>
      <c r="E25" s="19">
        <v>166110</v>
      </c>
      <c r="F25" s="19">
        <v>166329</v>
      </c>
      <c r="G25" s="19">
        <v>165660</v>
      </c>
      <c r="H25" s="19">
        <v>165141.52258630007</v>
      </c>
      <c r="I25" s="19">
        <v>165049.35212581785</v>
      </c>
      <c r="J25" s="19">
        <v>165106.40732330241</v>
      </c>
      <c r="K25" s="19">
        <v>165635.43598400062</v>
      </c>
      <c r="L25" s="19">
        <v>166011.41040726786</v>
      </c>
      <c r="M25" s="19">
        <v>166708.30035385155</v>
      </c>
      <c r="N25" s="19">
        <v>167670.08083414289</v>
      </c>
      <c r="O25" s="19">
        <v>169310.99392464879</v>
      </c>
      <c r="P25" s="19">
        <v>171578.1005508017</v>
      </c>
      <c r="Q25" s="19">
        <v>171602.33510692214</v>
      </c>
      <c r="R25" s="19">
        <v>174361.45639547805</v>
      </c>
      <c r="S25" s="19">
        <v>177042.8620915871</v>
      </c>
      <c r="T25" s="19">
        <v>179922.03117103328</v>
      </c>
      <c r="U25" s="19">
        <v>182673.70354543533</v>
      </c>
      <c r="V25" s="19">
        <v>185737.02017647645</v>
      </c>
      <c r="W25" s="19">
        <v>188879.26985004576</v>
      </c>
      <c r="X25" s="19">
        <v>191986.33005745942</v>
      </c>
      <c r="Y25" s="19">
        <v>194653.13266736988</v>
      </c>
      <c r="Z25" s="19">
        <v>196551.2598773978</v>
      </c>
      <c r="AA25" s="19">
        <v>198181.22940810365</v>
      </c>
      <c r="AB25" s="19">
        <v>199443.42078188923</v>
      </c>
      <c r="AC25" s="19">
        <v>200703.3538686058</v>
      </c>
      <c r="AD25" s="19">
        <v>201632.73612237949</v>
      </c>
      <c r="AE25" s="19">
        <v>202260.4037010941</v>
      </c>
      <c r="AF25" s="19">
        <v>203014.83786384683</v>
      </c>
      <c r="AG25" s="19">
        <v>203739.16555223736</v>
      </c>
      <c r="AH25" s="19">
        <v>204281.53415241893</v>
      </c>
      <c r="AI25" s="19">
        <v>204902.03701408676</v>
      </c>
      <c r="AJ25" s="19">
        <v>205326.15775545864</v>
      </c>
      <c r="AK25" s="19">
        <v>205319.33059960586</v>
      </c>
      <c r="AL25" s="19">
        <v>205037.7379285114</v>
      </c>
      <c r="AM25" s="19">
        <v>204708.00069943495</v>
      </c>
      <c r="AN25" s="19">
        <v>203922.74797061476</v>
      </c>
      <c r="AO25" s="19">
        <v>202979.89691522051</v>
      </c>
      <c r="AP25" s="19">
        <v>202359.77412577905</v>
      </c>
      <c r="AQ25" s="19">
        <v>201710.82969372577</v>
      </c>
      <c r="AR25" s="19">
        <v>201262.07887357881</v>
      </c>
      <c r="AS25" s="19">
        <v>201269.70997744618</v>
      </c>
      <c r="AT25" s="19">
        <v>201086.69278371483</v>
      </c>
      <c r="AU25" s="19">
        <v>201471.06344061153</v>
      </c>
      <c r="AV25" s="19">
        <v>201714.53205549886</v>
      </c>
      <c r="AW25" s="19">
        <v>201566.65946866386</v>
      </c>
      <c r="AX25" s="19">
        <v>201017.1685309702</v>
      </c>
      <c r="AY25" s="19">
        <v>200781.47093705757</v>
      </c>
      <c r="AZ25" s="19">
        <v>200193.3115821188</v>
      </c>
      <c r="BA25" s="19">
        <v>199648.43845222821</v>
      </c>
      <c r="BB25" s="19">
        <v>199220.22732038022</v>
      </c>
      <c r="BC25" s="19">
        <v>199018.02488652532</v>
      </c>
      <c r="BD25" s="19" t="s">
        <v>262</v>
      </c>
      <c r="BE25" s="19" t="s">
        <v>262</v>
      </c>
      <c r="BF25" s="19" t="s">
        <v>262</v>
      </c>
    </row>
    <row r="26" spans="1:58" ht="15" customHeight="1">
      <c r="A26" s="16"/>
      <c r="B26" s="16"/>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t="s">
        <v>262</v>
      </c>
      <c r="BE26" s="19" t="s">
        <v>262</v>
      </c>
      <c r="BF26" s="19" t="s">
        <v>262</v>
      </c>
    </row>
    <row r="27" spans="1:58" ht="15" customHeight="1">
      <c r="A27" s="16"/>
      <c r="B27" s="16"/>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8"/>
      <c r="AX27" s="18"/>
      <c r="AY27" s="18"/>
      <c r="AZ27" s="18"/>
      <c r="BA27" s="18"/>
      <c r="BB27" s="18"/>
      <c r="BC27" s="18"/>
      <c r="BD27" s="18" t="s">
        <v>262</v>
      </c>
      <c r="BE27" s="18" t="s">
        <v>262</v>
      </c>
      <c r="BF27" s="18" t="s">
        <v>262</v>
      </c>
    </row>
    <row r="28" spans="1:58" ht="15" customHeight="1">
      <c r="A28" s="20" t="s">
        <v>52</v>
      </c>
      <c r="B28" s="16" t="s">
        <v>24</v>
      </c>
      <c r="C28" s="17"/>
      <c r="D28" s="17"/>
      <c r="E28" s="17"/>
      <c r="F28" s="17"/>
      <c r="G28" s="17"/>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t="s">
        <v>262</v>
      </c>
      <c r="BE28" s="18" t="s">
        <v>262</v>
      </c>
      <c r="BF28" s="18" t="s">
        <v>262</v>
      </c>
    </row>
    <row r="29" spans="1:58" ht="15" customHeight="1">
      <c r="A29" s="16" t="s">
        <v>8</v>
      </c>
      <c r="B29" s="16" t="s">
        <v>25</v>
      </c>
      <c r="C29" s="19"/>
      <c r="D29" s="19"/>
      <c r="E29" s="19"/>
      <c r="F29" s="19"/>
      <c r="G29" s="19"/>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t="s">
        <v>262</v>
      </c>
      <c r="BE29" s="18" t="s">
        <v>262</v>
      </c>
      <c r="BF29" s="18" t="s">
        <v>262</v>
      </c>
    </row>
    <row r="30" spans="1:58" ht="15" customHeight="1">
      <c r="A30" s="16"/>
      <c r="B30" s="16" t="s">
        <v>26</v>
      </c>
      <c r="C30" s="19"/>
      <c r="D30" s="19"/>
      <c r="E30" s="19"/>
      <c r="F30" s="19"/>
      <c r="G30" s="19"/>
      <c r="H30" s="19"/>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t="s">
        <v>262</v>
      </c>
      <c r="BE30" s="18" t="s">
        <v>262</v>
      </c>
      <c r="BF30" s="18" t="s">
        <v>262</v>
      </c>
    </row>
    <row r="31" spans="1:58" ht="15" customHeight="1">
      <c r="A31" s="16"/>
      <c r="B31" s="16" t="s">
        <v>264</v>
      </c>
      <c r="C31" s="18">
        <v>723341</v>
      </c>
      <c r="D31" s="18">
        <v>729534.00000000012</v>
      </c>
      <c r="E31" s="18">
        <v>734493.00000000023</v>
      </c>
      <c r="F31" s="18">
        <v>733672.00000000023</v>
      </c>
      <c r="G31" s="18">
        <v>728703.00000000023</v>
      </c>
      <c r="H31" s="18">
        <v>728425</v>
      </c>
      <c r="I31" s="18">
        <v>733633.99999999988</v>
      </c>
      <c r="J31" s="18">
        <v>733666.51325624017</v>
      </c>
      <c r="K31" s="18">
        <v>733998.70142182522</v>
      </c>
      <c r="L31" s="18">
        <v>734190.13598644745</v>
      </c>
      <c r="M31" s="18">
        <v>734225.15891440562</v>
      </c>
      <c r="N31" s="18">
        <v>734095.10597245628</v>
      </c>
      <c r="O31" s="18">
        <v>733915.72860612301</v>
      </c>
      <c r="P31" s="18">
        <v>734050.53781874152</v>
      </c>
      <c r="Q31" s="18">
        <v>734153.04768530582</v>
      </c>
      <c r="R31" s="18">
        <v>734234.71192383277</v>
      </c>
      <c r="S31" s="18">
        <v>734250.22826235811</v>
      </c>
      <c r="T31" s="18">
        <v>734277.35889035754</v>
      </c>
      <c r="U31" s="18">
        <v>734591.96284681302</v>
      </c>
      <c r="V31" s="18">
        <v>734874.10977197741</v>
      </c>
      <c r="W31" s="18">
        <v>735121.22040802077</v>
      </c>
      <c r="X31" s="18">
        <v>735305.09793985612</v>
      </c>
      <c r="Y31" s="18">
        <v>735392.90589742421</v>
      </c>
      <c r="Z31" s="18">
        <v>735692.30529599066</v>
      </c>
      <c r="AA31" s="18">
        <v>735815.00991753465</v>
      </c>
      <c r="AB31" s="18">
        <v>735548.94031750213</v>
      </c>
      <c r="AC31" s="18">
        <v>735136.03409516939</v>
      </c>
      <c r="AD31" s="18">
        <v>734482.56637198303</v>
      </c>
      <c r="AE31" s="18">
        <v>733891.56221807841</v>
      </c>
      <c r="AF31" s="18">
        <v>733192.49476820487</v>
      </c>
      <c r="AG31" s="18">
        <v>732700.87163555645</v>
      </c>
      <c r="AH31" s="18">
        <v>732237.40623258951</v>
      </c>
      <c r="AI31" s="18">
        <v>731786.11866813141</v>
      </c>
      <c r="AJ31" s="18">
        <v>731320.10311570251</v>
      </c>
      <c r="AK31" s="18">
        <v>730812.17560645414</v>
      </c>
      <c r="AL31" s="18">
        <v>730254.25156241423</v>
      </c>
      <c r="AM31" s="18">
        <v>729617.00253611896</v>
      </c>
      <c r="AN31" s="18">
        <v>728890.10635858111</v>
      </c>
      <c r="AO31" s="18">
        <v>728067.04877785756</v>
      </c>
      <c r="AP31" s="18">
        <v>727148.06491729373</v>
      </c>
      <c r="AQ31" s="18">
        <v>726125.9874251039</v>
      </c>
      <c r="AR31" s="18">
        <v>725019.83526364004</v>
      </c>
      <c r="AS31" s="18">
        <v>723841.36623821908</v>
      </c>
      <c r="AT31" s="18">
        <v>722597.14829275967</v>
      </c>
      <c r="AU31" s="18">
        <v>721323.87881720124</v>
      </c>
      <c r="AV31" s="18">
        <v>720005.42674622289</v>
      </c>
      <c r="AW31" s="18">
        <v>718664.33649980766</v>
      </c>
      <c r="AX31" s="18">
        <v>717302.9490395349</v>
      </c>
      <c r="AY31" s="18">
        <v>715934.58107837127</v>
      </c>
      <c r="AZ31" s="18">
        <v>714568.04482434248</v>
      </c>
      <c r="BA31" s="18">
        <v>713214.26818024297</v>
      </c>
      <c r="BB31" s="18">
        <v>711875.56137397862</v>
      </c>
      <c r="BC31" s="18">
        <v>710571.83508799784</v>
      </c>
      <c r="BD31" s="18" t="s">
        <v>262</v>
      </c>
      <c r="BE31" s="18" t="s">
        <v>262</v>
      </c>
      <c r="BF31" s="18" t="s">
        <v>262</v>
      </c>
    </row>
    <row r="32" spans="1:58" ht="15" customHeight="1">
      <c r="A32" s="16"/>
      <c r="B32" s="16" t="s">
        <v>260</v>
      </c>
      <c r="C32" s="18">
        <v>723341</v>
      </c>
      <c r="D32" s="18">
        <v>729534</v>
      </c>
      <c r="E32" s="18">
        <v>734493</v>
      </c>
      <c r="F32" s="18">
        <v>733672</v>
      </c>
      <c r="G32" s="18">
        <v>728703</v>
      </c>
      <c r="H32" s="18">
        <v>723437.79691110295</v>
      </c>
      <c r="I32" s="18">
        <v>719706.52220987272</v>
      </c>
      <c r="J32" s="18">
        <v>718182.09896953811</v>
      </c>
      <c r="K32" s="18">
        <v>717998.1250042977</v>
      </c>
      <c r="L32" s="18">
        <v>718653.05655130662</v>
      </c>
      <c r="M32" s="18">
        <v>719342.99904252298</v>
      </c>
      <c r="N32" s="18">
        <v>720012.28917997039</v>
      </c>
      <c r="O32" s="18">
        <v>720754.59473425709</v>
      </c>
      <c r="P32" s="18">
        <v>721492.97819073917</v>
      </c>
      <c r="Q32" s="18">
        <v>722274.37984473025</v>
      </c>
      <c r="R32" s="18">
        <v>723074.03441936313</v>
      </c>
      <c r="S32" s="18">
        <v>723820.37834728858</v>
      </c>
      <c r="T32" s="18">
        <v>724573.66958425101</v>
      </c>
      <c r="U32" s="18">
        <v>725300.59319120529</v>
      </c>
      <c r="V32" s="18">
        <v>726078.41488582315</v>
      </c>
      <c r="W32" s="18">
        <v>726839.96430753148</v>
      </c>
      <c r="X32" s="18">
        <v>727549.54209015076</v>
      </c>
      <c r="Y32" s="18">
        <v>728110.38072920498</v>
      </c>
      <c r="Z32" s="18">
        <v>728489.83073049271</v>
      </c>
      <c r="AA32" s="18">
        <v>728756.58747074986</v>
      </c>
      <c r="AB32" s="18">
        <v>728747.92060249578</v>
      </c>
      <c r="AC32" s="18">
        <v>728612.74359264458</v>
      </c>
      <c r="AD32" s="18">
        <v>728286.6001762884</v>
      </c>
      <c r="AE32" s="18">
        <v>727851.54885488213</v>
      </c>
      <c r="AF32" s="18">
        <v>727339.23267285386</v>
      </c>
      <c r="AG32" s="18">
        <v>726786.99968451844</v>
      </c>
      <c r="AH32" s="18">
        <v>726194.75886305096</v>
      </c>
      <c r="AI32" s="18">
        <v>725587.41327409109</v>
      </c>
      <c r="AJ32" s="18">
        <v>724981.68884876161</v>
      </c>
      <c r="AK32" s="18">
        <v>724361.45188923751</v>
      </c>
      <c r="AL32" s="18">
        <v>723715.97544622642</v>
      </c>
      <c r="AM32" s="18">
        <v>723046.50582338963</v>
      </c>
      <c r="AN32" s="18">
        <v>722349.07091218873</v>
      </c>
      <c r="AO32" s="18">
        <v>721614.09612429328</v>
      </c>
      <c r="AP32" s="18">
        <v>720860.13318402506</v>
      </c>
      <c r="AQ32" s="18">
        <v>720076.304454069</v>
      </c>
      <c r="AR32" s="18">
        <v>719283.42297593551</v>
      </c>
      <c r="AS32" s="18">
        <v>718493.08803069685</v>
      </c>
      <c r="AT32" s="18">
        <v>717698.58205160056</v>
      </c>
      <c r="AU32" s="18">
        <v>716915.4224689512</v>
      </c>
      <c r="AV32" s="18">
        <v>716138.65493687103</v>
      </c>
      <c r="AW32" s="18">
        <v>715388.68793119467</v>
      </c>
      <c r="AX32" s="18">
        <v>714659.02807307499</v>
      </c>
      <c r="AY32" s="18">
        <v>713948.71150868514</v>
      </c>
      <c r="AZ32" s="18">
        <v>713214.04211533279</v>
      </c>
      <c r="BA32" s="18">
        <v>712450.56868277909</v>
      </c>
      <c r="BB32" s="18">
        <v>711662.91631755326</v>
      </c>
      <c r="BC32" s="18">
        <v>710845.00146549905</v>
      </c>
      <c r="BD32" s="18" t="s">
        <v>262</v>
      </c>
      <c r="BE32" s="19" t="s">
        <v>262</v>
      </c>
      <c r="BF32" s="19" t="s">
        <v>262</v>
      </c>
    </row>
    <row r="33" spans="1:58" ht="15" customHeight="1">
      <c r="A33" s="16"/>
      <c r="B33" s="16"/>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t="s">
        <v>262</v>
      </c>
      <c r="BE33" s="18" t="s">
        <v>262</v>
      </c>
      <c r="BF33" s="18" t="s">
        <v>262</v>
      </c>
    </row>
    <row r="34" spans="1:58" ht="15" customHeight="1">
      <c r="A34" s="16"/>
      <c r="B34" s="16"/>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51"/>
      <c r="AI34" s="51"/>
      <c r="AJ34" s="51"/>
      <c r="AK34" s="51"/>
      <c r="AL34" s="51"/>
      <c r="AM34" s="51"/>
      <c r="AN34" s="51"/>
      <c r="AO34" s="51"/>
      <c r="AP34" s="51"/>
      <c r="AQ34" s="51"/>
      <c r="AR34" s="51"/>
      <c r="AS34" s="51"/>
      <c r="AT34" s="51"/>
      <c r="AU34" s="51"/>
      <c r="AV34" s="51"/>
      <c r="AW34" s="51"/>
      <c r="AX34" s="51"/>
      <c r="AY34" s="51"/>
      <c r="AZ34" s="51"/>
      <c r="BA34" s="51"/>
      <c r="BB34" s="51"/>
      <c r="BC34" s="51"/>
      <c r="BD34" s="51" t="s">
        <v>262</v>
      </c>
      <c r="BE34" s="51" t="s">
        <v>262</v>
      </c>
      <c r="BF34" s="51" t="s">
        <v>262</v>
      </c>
    </row>
    <row r="35" spans="1:58" ht="15" customHeight="1">
      <c r="A35" s="1"/>
      <c r="B35" s="1"/>
      <c r="C35" s="4"/>
      <c r="D35" s="4"/>
      <c r="E35" s="4"/>
      <c r="F35" s="4"/>
      <c r="G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t="s">
        <v>262</v>
      </c>
      <c r="BE35" s="4" t="s">
        <v>262</v>
      </c>
      <c r="BF35" s="4" t="s">
        <v>262</v>
      </c>
    </row>
    <row r="36" spans="1:58" ht="15" customHeight="1">
      <c r="A36" s="16" t="s">
        <v>53</v>
      </c>
      <c r="B36" s="16" t="s">
        <v>24</v>
      </c>
      <c r="C36" s="17"/>
      <c r="D36" s="17"/>
      <c r="E36" s="17"/>
      <c r="F36" s="17"/>
      <c r="G36" s="17"/>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t="s">
        <v>262</v>
      </c>
      <c r="BE36" s="21" t="s">
        <v>262</v>
      </c>
      <c r="BF36" s="21" t="s">
        <v>262</v>
      </c>
    </row>
    <row r="37" spans="1:58" ht="15" customHeight="1">
      <c r="A37" s="16" t="s">
        <v>9</v>
      </c>
      <c r="B37" s="16" t="s">
        <v>25</v>
      </c>
      <c r="C37" s="19"/>
      <c r="D37" s="19"/>
      <c r="E37" s="19"/>
      <c r="F37" s="19"/>
      <c r="G37" s="19"/>
      <c r="H37" s="18"/>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t="s">
        <v>262</v>
      </c>
      <c r="BE37" s="21" t="s">
        <v>262</v>
      </c>
      <c r="BF37" s="21" t="s">
        <v>262</v>
      </c>
    </row>
    <row r="38" spans="1:58" ht="15" customHeight="1">
      <c r="A38" s="16"/>
      <c r="B38" s="16" t="s">
        <v>26</v>
      </c>
      <c r="C38" s="19"/>
      <c r="D38" s="19"/>
      <c r="E38" s="19"/>
      <c r="F38" s="19"/>
      <c r="G38" s="19"/>
      <c r="H38" s="19"/>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t="s">
        <v>262</v>
      </c>
      <c r="BE38" s="21" t="s">
        <v>262</v>
      </c>
      <c r="BF38" s="21" t="s">
        <v>262</v>
      </c>
    </row>
    <row r="39" spans="1:58" ht="15" customHeight="1">
      <c r="A39" s="16"/>
      <c r="B39" s="16" t="s">
        <v>264</v>
      </c>
      <c r="C39" s="21">
        <v>0.11072094627568466</v>
      </c>
      <c r="D39" s="21">
        <v>0.11010453248237914</v>
      </c>
      <c r="E39" s="21">
        <v>0.10894589873559037</v>
      </c>
      <c r="F39" s="21">
        <v>0.10861665703475119</v>
      </c>
      <c r="G39" s="21">
        <v>0.10734688892456869</v>
      </c>
      <c r="H39" s="21">
        <v>0.10559357517932526</v>
      </c>
      <c r="I39" s="21">
        <v>0.10287418522042326</v>
      </c>
      <c r="J39" s="21">
        <v>0.10182322479474948</v>
      </c>
      <c r="K39" s="21">
        <v>0.1009113473376255</v>
      </c>
      <c r="L39" s="21">
        <v>9.992612769841322E-2</v>
      </c>
      <c r="M39" s="21">
        <v>9.906928578811415E-2</v>
      </c>
      <c r="N39" s="21">
        <v>9.8097080924672689E-2</v>
      </c>
      <c r="O39" s="21">
        <v>9.7102772870044096E-2</v>
      </c>
      <c r="P39" s="21">
        <v>9.6012600384917199E-2</v>
      </c>
      <c r="Q39" s="21">
        <v>9.5187684619995355E-2</v>
      </c>
      <c r="R39" s="21">
        <v>9.463495340132301E-2</v>
      </c>
      <c r="S39" s="21">
        <v>9.4073830674892056E-2</v>
      </c>
      <c r="T39" s="21">
        <v>9.4194871630564642E-2</v>
      </c>
      <c r="U39" s="21">
        <v>9.4272952869146553E-2</v>
      </c>
      <c r="V39" s="21">
        <v>9.4657193508129275E-2</v>
      </c>
      <c r="W39" s="21">
        <v>9.5183811791934039E-2</v>
      </c>
      <c r="X39" s="21">
        <v>9.6083637847484735E-2</v>
      </c>
      <c r="Y39" s="21">
        <v>9.6205395149841874E-2</v>
      </c>
      <c r="Z39" s="21">
        <v>9.6324940123477823E-2</v>
      </c>
      <c r="AA39" s="21">
        <v>9.6477741328170941E-2</v>
      </c>
      <c r="AB39" s="21">
        <v>9.6673878518117956E-2</v>
      </c>
      <c r="AC39" s="21">
        <v>9.6876819834211786E-2</v>
      </c>
      <c r="AD39" s="21">
        <v>9.7068603910690915E-2</v>
      </c>
      <c r="AE39" s="21">
        <v>9.7210123737342766E-2</v>
      </c>
      <c r="AF39" s="21">
        <v>9.730780243010817E-2</v>
      </c>
      <c r="AG39" s="21">
        <v>9.7334615168562469E-2</v>
      </c>
      <c r="AH39" s="21">
        <v>9.731838685640018E-2</v>
      </c>
      <c r="AI39" s="21">
        <v>9.7282611653903742E-2</v>
      </c>
      <c r="AJ39" s="21">
        <v>9.7217451243547179E-2</v>
      </c>
      <c r="AK39" s="21">
        <v>9.713498659896358E-2</v>
      </c>
      <c r="AL39" s="21">
        <v>9.7034539822009366E-2</v>
      </c>
      <c r="AM39" s="21">
        <v>9.6929494759018436E-2</v>
      </c>
      <c r="AN39" s="21">
        <v>9.6801849742572346E-2</v>
      </c>
      <c r="AO39" s="21">
        <v>9.6658779306977943E-2</v>
      </c>
      <c r="AP39" s="21">
        <v>9.650214977810552E-2</v>
      </c>
      <c r="AQ39" s="21">
        <v>9.6345583893461026E-2</v>
      </c>
      <c r="AR39" s="21">
        <v>9.6184121712373949E-2</v>
      </c>
      <c r="AS39" s="21">
        <v>9.6040105788154556E-2</v>
      </c>
      <c r="AT39" s="21">
        <v>9.5911687113139507E-2</v>
      </c>
      <c r="AU39" s="21">
        <v>9.5810985756120071E-2</v>
      </c>
      <c r="AV39" s="21">
        <v>9.5734175151397566E-2</v>
      </c>
      <c r="AW39" s="21">
        <v>9.5660593859294984E-2</v>
      </c>
      <c r="AX39" s="21">
        <v>9.5580462168065997E-2</v>
      </c>
      <c r="AY39" s="21">
        <v>9.5498094117449486E-2</v>
      </c>
      <c r="AZ39" s="21">
        <v>9.5422857666720304E-2</v>
      </c>
      <c r="BA39" s="21">
        <v>9.5352006628265373E-2</v>
      </c>
      <c r="BB39" s="21">
        <v>9.5284327006236125E-2</v>
      </c>
      <c r="BC39" s="21">
        <v>9.5234228774636165E-2</v>
      </c>
      <c r="BD39" s="21"/>
      <c r="BE39" s="21"/>
      <c r="BF39" s="21"/>
    </row>
    <row r="40" spans="1:58" ht="15" customHeight="1">
      <c r="A40" s="16"/>
      <c r="B40" s="16" t="s">
        <v>265</v>
      </c>
      <c r="C40" s="21">
        <v>0.11166802657652407</v>
      </c>
      <c r="D40" s="21">
        <v>0.11121783924326811</v>
      </c>
      <c r="E40" s="21">
        <v>0.11072094627568464</v>
      </c>
      <c r="F40" s="21">
        <v>0.11010453248237917</v>
      </c>
      <c r="G40" s="21">
        <v>0.10894589873559041</v>
      </c>
      <c r="H40" s="21">
        <v>0.10861665703475122</v>
      </c>
      <c r="I40" s="21">
        <v>0.10734688892456871</v>
      </c>
      <c r="J40" s="21">
        <v>0.10606151930432296</v>
      </c>
      <c r="K40" s="21">
        <v>0.10462465581229989</v>
      </c>
      <c r="L40" s="21">
        <v>0.10295263565067378</v>
      </c>
      <c r="M40" s="21">
        <v>0.10141438400086096</v>
      </c>
      <c r="N40" s="21">
        <v>9.9896699026609262E-2</v>
      </c>
      <c r="O40" s="21">
        <v>9.8540903774534672E-2</v>
      </c>
      <c r="P40" s="21">
        <v>9.7102489440351686E-2</v>
      </c>
      <c r="Q40" s="21">
        <v>9.5705502448122537E-2</v>
      </c>
      <c r="R40" s="21">
        <v>9.4233761275035119E-2</v>
      </c>
      <c r="S40" s="21">
        <v>9.3084875729285962E-2</v>
      </c>
      <c r="T40" s="21">
        <v>9.2292118304447349E-2</v>
      </c>
      <c r="U40" s="21">
        <v>9.1524277296527123E-2</v>
      </c>
      <c r="V40" s="21">
        <v>9.1443097772439849E-2</v>
      </c>
      <c r="W40" s="21">
        <v>9.1488854002763326E-2</v>
      </c>
      <c r="X40" s="21">
        <v>9.1915914633261292E-2</v>
      </c>
      <c r="Y40" s="21">
        <v>9.2510015729118225E-2</v>
      </c>
      <c r="Z40" s="21">
        <v>9.3231385156411703E-2</v>
      </c>
      <c r="AA40" s="21">
        <v>9.4037027755175182E-2</v>
      </c>
      <c r="AB40" s="21">
        <v>9.4900789847156275E-2</v>
      </c>
      <c r="AC40" s="21">
        <v>9.5772136191370524E-2</v>
      </c>
      <c r="AD40" s="21">
        <v>9.6634359703390862E-2</v>
      </c>
      <c r="AE40" s="21">
        <v>9.7454388285328444E-2</v>
      </c>
      <c r="AF40" s="21">
        <v>9.8225780233015314E-2</v>
      </c>
      <c r="AG40" s="21">
        <v>9.8919929888024297E-2</v>
      </c>
      <c r="AH40" s="21">
        <v>9.9510709292084665E-2</v>
      </c>
      <c r="AI40" s="21">
        <v>9.9972598977996527E-2</v>
      </c>
      <c r="AJ40" s="21">
        <v>0.10028256284397477</v>
      </c>
      <c r="AK40" s="21">
        <v>0.10042563486256455</v>
      </c>
      <c r="AL40" s="21">
        <v>0.10038853251812238</v>
      </c>
      <c r="AM40" s="21">
        <v>0.10017597184265606</v>
      </c>
      <c r="AN40" s="21">
        <v>9.9799654143960664E-2</v>
      </c>
      <c r="AO40" s="21">
        <v>9.927490018782105E-2</v>
      </c>
      <c r="AP40" s="21">
        <v>9.8625076776824222E-2</v>
      </c>
      <c r="AQ40" s="21">
        <v>9.7879964379930642E-2</v>
      </c>
      <c r="AR40" s="21">
        <v>9.7058892516711195E-2</v>
      </c>
      <c r="AS40" s="21">
        <v>9.6193410729009346E-2</v>
      </c>
      <c r="AT40" s="21">
        <v>9.5313339972546346E-2</v>
      </c>
      <c r="AU40" s="21">
        <v>9.444585974230317E-2</v>
      </c>
      <c r="AV40" s="21">
        <v>9.3622793754820452E-2</v>
      </c>
      <c r="AW40" s="21">
        <v>9.2876796144136034E-2</v>
      </c>
      <c r="AX40" s="21">
        <v>9.2230324589541945E-2</v>
      </c>
      <c r="AY40" s="21">
        <v>9.1709783653045912E-2</v>
      </c>
      <c r="AZ40" s="21">
        <v>9.1331483193558091E-2</v>
      </c>
      <c r="BA40" s="21">
        <v>9.1108552253398631E-2</v>
      </c>
      <c r="BB40" s="21">
        <v>9.1046327803434052E-2</v>
      </c>
      <c r="BC40" s="21">
        <v>9.1140573864478491E-2</v>
      </c>
      <c r="BD40" s="21" t="s">
        <v>262</v>
      </c>
      <c r="BE40" s="21" t="s">
        <v>262</v>
      </c>
      <c r="BF40" s="21" t="s">
        <v>262</v>
      </c>
    </row>
    <row r="41" spans="1:58" ht="15" customHeight="1">
      <c r="A41" s="16"/>
      <c r="B41" s="16" t="s">
        <v>33</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t="s">
        <v>262</v>
      </c>
      <c r="BE41" s="21" t="s">
        <v>262</v>
      </c>
      <c r="BF41" s="21" t="s">
        <v>262</v>
      </c>
    </row>
    <row r="42" spans="1:58" ht="15" customHeight="1">
      <c r="A42" s="16"/>
      <c r="B42" s="16" t="s">
        <v>34</v>
      </c>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t="s">
        <v>262</v>
      </c>
      <c r="BE42" s="21" t="s">
        <v>262</v>
      </c>
      <c r="BF42" s="21" t="s">
        <v>262</v>
      </c>
    </row>
    <row r="43" spans="1:58" ht="15" customHeight="1">
      <c r="A43" s="16" t="s">
        <v>54</v>
      </c>
      <c r="B43" s="16" t="s">
        <v>24</v>
      </c>
      <c r="C43" s="17"/>
      <c r="D43" s="17"/>
      <c r="E43" s="17"/>
      <c r="F43" s="17"/>
      <c r="G43" s="17"/>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t="s">
        <v>262</v>
      </c>
      <c r="BE43" s="21" t="s">
        <v>262</v>
      </c>
      <c r="BF43" s="21" t="s">
        <v>262</v>
      </c>
    </row>
    <row r="44" spans="1:58" ht="15" customHeight="1">
      <c r="A44" s="16" t="s">
        <v>10</v>
      </c>
      <c r="B44" s="16" t="s">
        <v>25</v>
      </c>
      <c r="C44" s="19"/>
      <c r="D44" s="19"/>
      <c r="E44" s="19"/>
      <c r="F44" s="19"/>
      <c r="G44" s="19"/>
      <c r="H44" s="18"/>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t="s">
        <v>262</v>
      </c>
      <c r="BE44" s="21" t="s">
        <v>262</v>
      </c>
      <c r="BF44" s="21" t="s">
        <v>262</v>
      </c>
    </row>
    <row r="45" spans="1:58" ht="15" customHeight="1">
      <c r="A45" s="16"/>
      <c r="B45" s="16" t="s">
        <v>26</v>
      </c>
      <c r="C45" s="19"/>
      <c r="D45" s="19"/>
      <c r="E45" s="19"/>
      <c r="F45" s="19"/>
      <c r="G45" s="19"/>
      <c r="H45" s="19"/>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t="s">
        <v>262</v>
      </c>
      <c r="BE45" s="21" t="s">
        <v>262</v>
      </c>
      <c r="BF45" s="21" t="s">
        <v>262</v>
      </c>
    </row>
    <row r="46" spans="1:58" ht="15" customHeight="1">
      <c r="A46" s="16"/>
      <c r="B46" s="16" t="s">
        <v>264</v>
      </c>
      <c r="C46" s="21">
        <v>0.66161602895453198</v>
      </c>
      <c r="D46" s="21">
        <v>0.66286698083982354</v>
      </c>
      <c r="E46" s="21">
        <v>0.66489809977766967</v>
      </c>
      <c r="F46" s="21">
        <v>0.66467576791808869</v>
      </c>
      <c r="G46" s="21">
        <v>0.66531769458887879</v>
      </c>
      <c r="H46" s="21">
        <v>0.66825548271956614</v>
      </c>
      <c r="I46" s="21">
        <v>0.67307403964374635</v>
      </c>
      <c r="J46" s="21">
        <v>0.67631367348403915</v>
      </c>
      <c r="K46" s="21">
        <v>0.67841737768447596</v>
      </c>
      <c r="L46" s="21">
        <v>0.68074309877586847</v>
      </c>
      <c r="M46" s="21">
        <v>0.68249843823822343</v>
      </c>
      <c r="N46" s="21">
        <v>0.6839146296823323</v>
      </c>
      <c r="O46" s="21">
        <v>0.68433338003453115</v>
      </c>
      <c r="P46" s="21">
        <v>0.68361804965067197</v>
      </c>
      <c r="Q46" s="21">
        <v>0.68560909925997227</v>
      </c>
      <c r="R46" s="21">
        <v>0.683488230460504</v>
      </c>
      <c r="S46" s="21">
        <v>0.68152822943245617</v>
      </c>
      <c r="T46" s="21">
        <v>0.67852198640945616</v>
      </c>
      <c r="U46" s="21">
        <v>0.67534532069552811</v>
      </c>
      <c r="V46" s="21">
        <v>0.67145479024445542</v>
      </c>
      <c r="W46" s="21">
        <v>0.66741625373788371</v>
      </c>
      <c r="X46" s="21">
        <v>0.66295160216328874</v>
      </c>
      <c r="Y46" s="21">
        <v>0.65985732290759291</v>
      </c>
      <c r="Z46" s="21">
        <v>0.65732757510733131</v>
      </c>
      <c r="AA46" s="21">
        <v>0.65502388623606367</v>
      </c>
      <c r="AB46" s="21">
        <v>0.65327648955287609</v>
      </c>
      <c r="AC46" s="21">
        <v>0.65149395279273814</v>
      </c>
      <c r="AD46" s="21">
        <v>0.6501167204328161</v>
      </c>
      <c r="AE46" s="21">
        <v>0.64904612586673405</v>
      </c>
      <c r="AF46" s="21">
        <v>0.64791596651219441</v>
      </c>
      <c r="AG46" s="21">
        <v>0.64708460089575293</v>
      </c>
      <c r="AH46" s="21">
        <v>0.6465305719889719</v>
      </c>
      <c r="AI46" s="21">
        <v>0.64588192955095058</v>
      </c>
      <c r="AJ46" s="21">
        <v>0.64562800063425052</v>
      </c>
      <c r="AK46" s="21">
        <v>0.64603810884050927</v>
      </c>
      <c r="AL46" s="21">
        <v>0.64677151867048266</v>
      </c>
      <c r="AM46" s="21">
        <v>0.64761000599024421</v>
      </c>
      <c r="AN46" s="21">
        <v>0.64892197803512908</v>
      </c>
      <c r="AO46" s="21">
        <v>0.65035324468248457</v>
      </c>
      <c r="AP46" s="21">
        <v>0.65130480302247518</v>
      </c>
      <c r="AQ46" s="21">
        <v>0.65244879841493197</v>
      </c>
      <c r="AR46" s="21">
        <v>0.65329266752079185</v>
      </c>
      <c r="AS46" s="21">
        <v>0.6533270552997763</v>
      </c>
      <c r="AT46" s="21">
        <v>0.65356228933308835</v>
      </c>
      <c r="AU46" s="21">
        <v>0.65269335169234877</v>
      </c>
      <c r="AV46" s="21">
        <v>0.6516524681824688</v>
      </c>
      <c r="AW46" s="21">
        <v>0.6508114632529316</v>
      </c>
      <c r="AX46" s="21">
        <v>0.65003650070151076</v>
      </c>
      <c r="AY46" s="21">
        <v>0.64859077918377261</v>
      </c>
      <c r="AZ46" s="21">
        <v>0.6479094350704615</v>
      </c>
      <c r="BA46" s="21">
        <v>0.64727241716486494</v>
      </c>
      <c r="BB46" s="21">
        <v>0.64670282647275601</v>
      </c>
      <c r="BC46" s="21">
        <v>0.64599482982322143</v>
      </c>
      <c r="BD46" s="21"/>
      <c r="BE46" s="21"/>
      <c r="BF46" s="21"/>
    </row>
    <row r="47" spans="1:58" ht="15" customHeight="1">
      <c r="A47" s="16"/>
      <c r="B47" s="16" t="s">
        <v>265</v>
      </c>
      <c r="C47" s="21">
        <v>0.66216187749014477</v>
      </c>
      <c r="D47" s="21">
        <v>0.66136247987229801</v>
      </c>
      <c r="E47" s="21">
        <v>0.66161602895453187</v>
      </c>
      <c r="F47" s="21">
        <v>0.66286698083982376</v>
      </c>
      <c r="G47" s="21">
        <v>0.66489809977766978</v>
      </c>
      <c r="H47" s="21">
        <v>0.66467576791808869</v>
      </c>
      <c r="I47" s="21">
        <v>0.66531769458887913</v>
      </c>
      <c r="J47" s="21">
        <v>0.66566519542994651</v>
      </c>
      <c r="K47" s="21">
        <v>0.66604665668459018</v>
      </c>
      <c r="L47" s="21">
        <v>0.66715245669261858</v>
      </c>
      <c r="M47" s="21">
        <v>0.66789499130842833</v>
      </c>
      <c r="N47" s="21">
        <v>0.66909974662419125</v>
      </c>
      <c r="O47" s="21">
        <v>0.66970831728447688</v>
      </c>
      <c r="P47" s="21">
        <v>0.67002637300572665</v>
      </c>
      <c r="Q47" s="21">
        <v>0.66938653420122529</v>
      </c>
      <c r="R47" s="21">
        <v>0.66795643913265068</v>
      </c>
      <c r="S47" s="21">
        <v>0.66932904909549862</v>
      </c>
      <c r="T47" s="21">
        <v>0.66656873397952088</v>
      </c>
      <c r="U47" s="21">
        <v>0.66388069970089858</v>
      </c>
      <c r="V47" s="21">
        <v>0.66024256412268567</v>
      </c>
      <c r="W47" s="21">
        <v>0.65665184068259363</v>
      </c>
      <c r="X47" s="21">
        <v>0.65227559916393107</v>
      </c>
      <c r="Y47" s="21">
        <v>0.64762635661524914</v>
      </c>
      <c r="Z47" s="21">
        <v>0.6428878494102015</v>
      </c>
      <c r="AA47" s="21">
        <v>0.63862283011908816</v>
      </c>
      <c r="AB47" s="21">
        <v>0.63529275358184933</v>
      </c>
      <c r="AC47" s="21">
        <v>0.63228352352359884</v>
      </c>
      <c r="AD47" s="21">
        <v>0.62968606586022735</v>
      </c>
      <c r="AE47" s="21">
        <v>0.62708604058642392</v>
      </c>
      <c r="AF47" s="21">
        <v>0.6249151699457024</v>
      </c>
      <c r="AG47" s="21">
        <v>0.62319317955124642</v>
      </c>
      <c r="AH47" s="21">
        <v>0.62136941274148094</v>
      </c>
      <c r="AI47" s="21">
        <v>0.6196988238175738</v>
      </c>
      <c r="AJ47" s="21">
        <v>0.61841337697216026</v>
      </c>
      <c r="AK47" s="21">
        <v>0.61717966910832356</v>
      </c>
      <c r="AL47" s="21">
        <v>0.6163958209163658</v>
      </c>
      <c r="AM47" s="21">
        <v>0.61637530229803139</v>
      </c>
      <c r="AN47" s="21">
        <v>0.61688790715784714</v>
      </c>
      <c r="AO47" s="21">
        <v>0.61760638054485051</v>
      </c>
      <c r="AP47" s="21">
        <v>0.61906993221225148</v>
      </c>
      <c r="AQ47" s="21">
        <v>0.62083409898800757</v>
      </c>
      <c r="AR47" s="21">
        <v>0.62222122187668771</v>
      </c>
      <c r="AS47" s="21">
        <v>0.62368234626225227</v>
      </c>
      <c r="AT47" s="21">
        <v>0.62487751603121822</v>
      </c>
      <c r="AU47" s="21">
        <v>0.62542658812062291</v>
      </c>
      <c r="AV47" s="21">
        <v>0.62619455323102458</v>
      </c>
      <c r="AW47" s="21">
        <v>0.62609833379967939</v>
      </c>
      <c r="AX47" s="21">
        <v>0.62610001456345299</v>
      </c>
      <c r="AY47" s="21">
        <v>0.62653197377316261</v>
      </c>
      <c r="AZ47" s="21">
        <v>0.62739148729354288</v>
      </c>
      <c r="BA47" s="21">
        <v>0.62766470456392243</v>
      </c>
      <c r="BB47" s="21">
        <v>0.6282619026004963</v>
      </c>
      <c r="BC47" s="21">
        <v>0.62863165002278698</v>
      </c>
      <c r="BD47" s="21" t="s">
        <v>262</v>
      </c>
      <c r="BE47" s="21" t="s">
        <v>262</v>
      </c>
      <c r="BF47" s="21" t="s">
        <v>262</v>
      </c>
    </row>
    <row r="48" spans="1:58" ht="15" customHeight="1">
      <c r="A48" s="16"/>
      <c r="B48" s="16" t="s">
        <v>33</v>
      </c>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t="s">
        <v>262</v>
      </c>
      <c r="BE48" s="21" t="s">
        <v>262</v>
      </c>
      <c r="BF48" s="21" t="s">
        <v>262</v>
      </c>
    </row>
    <row r="49" spans="1:58" ht="15" customHeight="1">
      <c r="A49" s="16"/>
      <c r="B49" s="16" t="s">
        <v>34</v>
      </c>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t="s">
        <v>262</v>
      </c>
      <c r="BE49" s="21" t="s">
        <v>262</v>
      </c>
      <c r="BF49" s="21" t="s">
        <v>262</v>
      </c>
    </row>
    <row r="50" spans="1:58" ht="15" customHeight="1">
      <c r="A50" s="16" t="s">
        <v>55</v>
      </c>
      <c r="B50" s="16" t="s">
        <v>24</v>
      </c>
      <c r="C50" s="17"/>
      <c r="D50" s="17"/>
      <c r="E50" s="17"/>
      <c r="F50" s="17"/>
      <c r="G50" s="17"/>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t="s">
        <v>262</v>
      </c>
      <c r="BE50" s="21" t="s">
        <v>262</v>
      </c>
      <c r="BF50" s="21" t="s">
        <v>262</v>
      </c>
    </row>
    <row r="51" spans="1:58" ht="15" customHeight="1">
      <c r="A51" s="16" t="s">
        <v>11</v>
      </c>
      <c r="B51" s="16" t="s">
        <v>25</v>
      </c>
      <c r="C51" s="19"/>
      <c r="D51" s="19"/>
      <c r="E51" s="19"/>
      <c r="F51" s="19"/>
      <c r="G51" s="19"/>
      <c r="H51" s="18"/>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t="s">
        <v>262</v>
      </c>
      <c r="BE51" s="21" t="s">
        <v>262</v>
      </c>
      <c r="BF51" s="21" t="s">
        <v>262</v>
      </c>
    </row>
    <row r="52" spans="1:58" ht="15" customHeight="1">
      <c r="A52" s="16"/>
      <c r="B52" s="16" t="s">
        <v>26</v>
      </c>
      <c r="C52" s="19"/>
      <c r="D52" s="19"/>
      <c r="E52" s="19"/>
      <c r="F52" s="19"/>
      <c r="G52" s="19"/>
      <c r="H52" s="19"/>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t="s">
        <v>262</v>
      </c>
      <c r="BE52" s="21" t="s">
        <v>262</v>
      </c>
      <c r="BF52" s="21" t="s">
        <v>262</v>
      </c>
    </row>
    <row r="53" spans="1:58" ht="15" customHeight="1">
      <c r="A53" s="16"/>
      <c r="B53" s="16" t="s">
        <v>264</v>
      </c>
      <c r="C53" s="21">
        <v>0.22766302476978353</v>
      </c>
      <c r="D53" s="21">
        <v>0.22702848667779699</v>
      </c>
      <c r="E53" s="21">
        <v>0.22615600148673976</v>
      </c>
      <c r="F53" s="21">
        <v>0.22670757504715996</v>
      </c>
      <c r="G53" s="21">
        <v>0.22733541648655206</v>
      </c>
      <c r="H53" s="21">
        <v>0.22615094210110859</v>
      </c>
      <c r="I53" s="21">
        <v>0.22405177513583074</v>
      </c>
      <c r="J53" s="21">
        <v>0.22186310172121151</v>
      </c>
      <c r="K53" s="21">
        <v>0.22067127497789826</v>
      </c>
      <c r="L53" s="21">
        <v>0.21933077352571792</v>
      </c>
      <c r="M53" s="21">
        <v>0.21843227597366227</v>
      </c>
      <c r="N53" s="21">
        <v>0.21798828939299536</v>
      </c>
      <c r="O53" s="21">
        <v>0.2185638470954249</v>
      </c>
      <c r="P53" s="21">
        <v>0.22036934996441082</v>
      </c>
      <c r="Q53" s="21">
        <v>0.21920321612003271</v>
      </c>
      <c r="R53" s="21">
        <v>0.22187681613817287</v>
      </c>
      <c r="S53" s="21">
        <v>0.22439793989265183</v>
      </c>
      <c r="T53" s="21">
        <v>0.22728314195997934</v>
      </c>
      <c r="U53" s="21">
        <v>0.23038172643532512</v>
      </c>
      <c r="V53" s="21">
        <v>0.23388801624741515</v>
      </c>
      <c r="W53" s="21">
        <v>0.23739993447018215</v>
      </c>
      <c r="X53" s="21">
        <v>0.24096475998922665</v>
      </c>
      <c r="Y53" s="21">
        <v>0.24393728194256586</v>
      </c>
      <c r="Z53" s="21">
        <v>0.24634748476919077</v>
      </c>
      <c r="AA53" s="21">
        <v>0.24849837243576564</v>
      </c>
      <c r="AB53" s="21">
        <v>0.25004963192900609</v>
      </c>
      <c r="AC53" s="21">
        <v>0.25162922737305038</v>
      </c>
      <c r="AD53" s="21">
        <v>0.25281467565649307</v>
      </c>
      <c r="AE53" s="21">
        <v>0.25374375039592312</v>
      </c>
      <c r="AF53" s="21">
        <v>0.25477623105769742</v>
      </c>
      <c r="AG53" s="21">
        <v>0.25558078393568473</v>
      </c>
      <c r="AH53" s="21">
        <v>0.25615104115462828</v>
      </c>
      <c r="AI53" s="21">
        <v>0.25683545879514574</v>
      </c>
      <c r="AJ53" s="21">
        <v>0.25715454812220218</v>
      </c>
      <c r="AK53" s="21">
        <v>0.25682690456052715</v>
      </c>
      <c r="AL53" s="21">
        <v>0.25619394150750796</v>
      </c>
      <c r="AM53" s="21">
        <v>0.2554604992507376</v>
      </c>
      <c r="AN53" s="21">
        <v>0.25427617222229831</v>
      </c>
      <c r="AO53" s="21">
        <v>0.25298797601053774</v>
      </c>
      <c r="AP53" s="21">
        <v>0.25219304719941915</v>
      </c>
      <c r="AQ53" s="21">
        <v>0.25120561769160693</v>
      </c>
      <c r="AR53" s="21">
        <v>0.25052321076683393</v>
      </c>
      <c r="AS53" s="21">
        <v>0.250632838912069</v>
      </c>
      <c r="AT53" s="21">
        <v>0.25052602355377224</v>
      </c>
      <c r="AU53" s="21">
        <v>0.25149566255153094</v>
      </c>
      <c r="AV53" s="21">
        <v>0.25261335666613366</v>
      </c>
      <c r="AW53" s="21">
        <v>0.25352794288777369</v>
      </c>
      <c r="AX53" s="21">
        <v>0.25438303713042382</v>
      </c>
      <c r="AY53" s="21">
        <v>0.25591112669877791</v>
      </c>
      <c r="AZ53" s="21">
        <v>0.2566677072628184</v>
      </c>
      <c r="BA53" s="21">
        <v>0.25737557620686968</v>
      </c>
      <c r="BB53" s="21">
        <v>0.2580128465210077</v>
      </c>
      <c r="BC53" s="21">
        <v>0.25877094140214268</v>
      </c>
      <c r="BD53" s="21" t="s">
        <v>262</v>
      </c>
      <c r="BE53" s="21" t="s">
        <v>262</v>
      </c>
      <c r="BF53" s="21" t="s">
        <v>262</v>
      </c>
    </row>
    <row r="54" spans="1:58" ht="15" customHeight="1">
      <c r="A54" s="16"/>
      <c r="B54" s="16" t="s">
        <v>265</v>
      </c>
      <c r="C54" s="21">
        <v>0.22766302476978353</v>
      </c>
      <c r="D54" s="21">
        <v>0.22702848667779707</v>
      </c>
      <c r="E54" s="21">
        <v>0.22615600148673984</v>
      </c>
      <c r="F54" s="21">
        <v>0.22670757504716005</v>
      </c>
      <c r="G54" s="21">
        <v>0.22733541648655214</v>
      </c>
      <c r="H54" s="21">
        <v>0.22827328526573085</v>
      </c>
      <c r="I54" s="21">
        <v>0.22932868750310981</v>
      </c>
      <c r="J54" s="21">
        <v>0.22989490765670761</v>
      </c>
      <c r="K54" s="21">
        <v>0.23069062469071097</v>
      </c>
      <c r="L54" s="21">
        <v>0.23100355434919917</v>
      </c>
      <c r="M54" s="21">
        <v>0.23175077894098864</v>
      </c>
      <c r="N54" s="21">
        <v>0.23287113755392164</v>
      </c>
      <c r="O54" s="21">
        <v>0.23490796335065184</v>
      </c>
      <c r="P54" s="21">
        <v>0.23780979959231432</v>
      </c>
      <c r="Q54" s="21">
        <v>0.23758607517521538</v>
      </c>
      <c r="R54" s="21">
        <v>0.24113914771603204</v>
      </c>
      <c r="S54" s="21">
        <v>0.24459502300257432</v>
      </c>
      <c r="T54" s="21">
        <v>0.24831433810487444</v>
      </c>
      <c r="U54" s="21">
        <v>0.25185930531464285</v>
      </c>
      <c r="V54" s="21">
        <v>0.25580848620280755</v>
      </c>
      <c r="W54" s="21">
        <v>0.25986362765563276</v>
      </c>
      <c r="X54" s="21">
        <v>0.26388076543338729</v>
      </c>
      <c r="Y54" s="21">
        <v>0.26734014212573665</v>
      </c>
      <c r="Z54" s="21">
        <v>0.26980645657099445</v>
      </c>
      <c r="AA54" s="21">
        <v>0.27194434028503112</v>
      </c>
      <c r="AB54" s="21">
        <v>0.27367957443638186</v>
      </c>
      <c r="AC54" s="21">
        <v>0.2754595711282477</v>
      </c>
      <c r="AD54" s="21">
        <v>0.27685904982128251</v>
      </c>
      <c r="AE54" s="21">
        <v>0.27788689056072952</v>
      </c>
      <c r="AF54" s="21">
        <v>0.27911987796643417</v>
      </c>
      <c r="AG54" s="21">
        <v>0.28032857720442972</v>
      </c>
      <c r="AH54" s="21">
        <v>0.28130406018386489</v>
      </c>
      <c r="AI54" s="21">
        <v>0.28239469602911221</v>
      </c>
      <c r="AJ54" s="21">
        <v>0.28321564656551168</v>
      </c>
      <c r="AK54" s="21">
        <v>0.28344872585931224</v>
      </c>
      <c r="AL54" s="21">
        <v>0.28331243869819223</v>
      </c>
      <c r="AM54" s="21">
        <v>0.28311871926732834</v>
      </c>
      <c r="AN54" s="21">
        <v>0.28230499101092404</v>
      </c>
      <c r="AO54" s="21">
        <v>0.28128593663206181</v>
      </c>
      <c r="AP54" s="21">
        <v>0.28071988560660149</v>
      </c>
      <c r="AQ54" s="21">
        <v>0.28012424300873817</v>
      </c>
      <c r="AR54" s="21">
        <v>0.27980914399623563</v>
      </c>
      <c r="AS54" s="21">
        <v>0.2801275521370738</v>
      </c>
      <c r="AT54" s="21">
        <v>0.28018265301415524</v>
      </c>
      <c r="AU54" s="21">
        <v>0.28102487005618437</v>
      </c>
      <c r="AV54" s="21">
        <v>0.28166966084700507</v>
      </c>
      <c r="AW54" s="21">
        <v>0.28175824257379134</v>
      </c>
      <c r="AX54" s="21">
        <v>0.28127702951289923</v>
      </c>
      <c r="AY54" s="21">
        <v>0.28122674318267898</v>
      </c>
      <c r="AZ54" s="21">
        <v>0.28069176959607006</v>
      </c>
      <c r="BA54" s="21">
        <v>0.28022777611273453</v>
      </c>
      <c r="BB54" s="21">
        <v>0.27993622086033432</v>
      </c>
      <c r="BC54" s="21">
        <v>0.27997386839075167</v>
      </c>
      <c r="BD54" s="21" t="s">
        <v>262</v>
      </c>
      <c r="BE54" s="19" t="s">
        <v>262</v>
      </c>
      <c r="BF54" s="19" t="s">
        <v>262</v>
      </c>
    </row>
    <row r="55" spans="1:58" ht="15" customHeight="1">
      <c r="A55" s="16"/>
      <c r="B55" s="16" t="s">
        <v>33</v>
      </c>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v>0.27193170169361086</v>
      </c>
      <c r="AI55" s="21">
        <v>0.27294380537011409</v>
      </c>
      <c r="AJ55" s="21">
        <v>0.27394038429223949</v>
      </c>
      <c r="AK55" s="21">
        <v>0.2748901707045609</v>
      </c>
      <c r="AL55" s="21">
        <v>0.27571375016487187</v>
      </c>
      <c r="AM55" s="21">
        <v>0.27597436198509112</v>
      </c>
      <c r="AN55" s="21">
        <v>0.27583713731188009</v>
      </c>
      <c r="AO55" s="21">
        <v>0.27537686789922583</v>
      </c>
      <c r="AP55" s="21">
        <v>0.27466425914528603</v>
      </c>
      <c r="AQ55" s="21">
        <v>0.27365183443037683</v>
      </c>
      <c r="AR55" s="21">
        <v>0.27284928742364933</v>
      </c>
      <c r="AS55" s="21">
        <v>0.27227423186124255</v>
      </c>
      <c r="AT55" s="21">
        <v>0.27175991444896813</v>
      </c>
      <c r="AU55" s="21">
        <v>0.27169106277122607</v>
      </c>
      <c r="AV55" s="21">
        <v>0.27198125455856659</v>
      </c>
      <c r="AW55" s="21">
        <v>0.27256493665147563</v>
      </c>
      <c r="AX55" s="21">
        <v>0.27324792006913029</v>
      </c>
      <c r="AY55" s="21">
        <v>0.27362762057580758</v>
      </c>
      <c r="AZ55" s="21">
        <v>0.27321452694502252</v>
      </c>
      <c r="BA55" s="21">
        <v>0.2730266910861372</v>
      </c>
      <c r="BB55" s="21">
        <v>0.27263820183647336</v>
      </c>
      <c r="BC55" s="21">
        <v>0.27206789615041221</v>
      </c>
      <c r="BD55" s="21" t="s">
        <v>262</v>
      </c>
      <c r="BE55" s="21" t="s">
        <v>262</v>
      </c>
      <c r="BF55" s="21" t="s">
        <v>262</v>
      </c>
    </row>
    <row r="56" spans="1:58" ht="15" customHeight="1">
      <c r="A56" s="16"/>
      <c r="B56" s="16" t="s">
        <v>34</v>
      </c>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t="s">
        <v>262</v>
      </c>
      <c r="BE56" s="21" t="s">
        <v>262</v>
      </c>
      <c r="BF56" s="21" t="s">
        <v>262</v>
      </c>
    </row>
    <row r="57" spans="1:58">
      <c r="A57" s="1"/>
      <c r="B57" s="1"/>
      <c r="C57" s="4"/>
      <c r="D57" s="4"/>
      <c r="E57" s="4"/>
      <c r="F57" s="4"/>
      <c r="G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t="s">
        <v>262</v>
      </c>
      <c r="BE57" s="4" t="s">
        <v>262</v>
      </c>
      <c r="BF57" s="4" t="s">
        <v>262</v>
      </c>
    </row>
    <row r="58" spans="1:58">
      <c r="A58" s="16" t="s">
        <v>56</v>
      </c>
      <c r="B58" s="16" t="s">
        <v>24</v>
      </c>
      <c r="C58" s="17"/>
      <c r="D58" s="17"/>
      <c r="E58" s="17"/>
      <c r="F58" s="17"/>
      <c r="G58" s="17"/>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t="s">
        <v>262</v>
      </c>
      <c r="BE58" s="18" t="s">
        <v>262</v>
      </c>
      <c r="BF58" s="18" t="s">
        <v>262</v>
      </c>
    </row>
    <row r="59" spans="1:58">
      <c r="A59" s="16" t="s">
        <v>12</v>
      </c>
      <c r="B59" s="16" t="s">
        <v>25</v>
      </c>
      <c r="C59" s="19"/>
      <c r="D59" s="19"/>
      <c r="E59" s="19"/>
      <c r="F59" s="19"/>
      <c r="G59" s="19"/>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t="s">
        <v>262</v>
      </c>
      <c r="BE59" s="18" t="s">
        <v>262</v>
      </c>
      <c r="BF59" s="18" t="s">
        <v>262</v>
      </c>
    </row>
    <row r="60" spans="1:58">
      <c r="A60" s="16"/>
      <c r="B60" s="16" t="s">
        <v>26</v>
      </c>
      <c r="C60" s="19"/>
      <c r="D60" s="19"/>
      <c r="E60" s="19"/>
      <c r="F60" s="19"/>
      <c r="G60" s="19"/>
      <c r="H60" s="19"/>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t="s">
        <v>262</v>
      </c>
      <c r="BE60" s="18" t="s">
        <v>262</v>
      </c>
      <c r="BF60" s="18" t="s">
        <v>262</v>
      </c>
    </row>
    <row r="61" spans="1:58">
      <c r="A61" s="16"/>
      <c r="B61" s="16" t="s">
        <v>264</v>
      </c>
      <c r="C61" s="19">
        <v>80877.999999999985</v>
      </c>
      <c r="D61" s="19">
        <v>83608</v>
      </c>
      <c r="E61" s="19">
        <v>85606.000000000015</v>
      </c>
      <c r="F61" s="19">
        <v>86168</v>
      </c>
      <c r="G61" s="19">
        <v>86749.999999999985</v>
      </c>
      <c r="H61" s="19">
        <v>89728</v>
      </c>
      <c r="I61" s="19">
        <v>92601</v>
      </c>
      <c r="J61" s="19">
        <v>94119.163241951261</v>
      </c>
      <c r="K61" s="19">
        <v>94623.082293594809</v>
      </c>
      <c r="L61" s="19">
        <v>94266.36644688237</v>
      </c>
      <c r="M61" s="19">
        <v>93604.317611795574</v>
      </c>
      <c r="N61" s="19">
        <v>92395.515503310598</v>
      </c>
      <c r="O61" s="19">
        <v>90955.121334860713</v>
      </c>
      <c r="P61" s="19">
        <v>89735.380177210362</v>
      </c>
      <c r="Q61" s="19">
        <v>88267.719598656928</v>
      </c>
      <c r="R61" s="19">
        <v>86999.772384736221</v>
      </c>
      <c r="S61" s="19">
        <v>85944.272962253192</v>
      </c>
      <c r="T61" s="19">
        <v>84940.902436681237</v>
      </c>
      <c r="U61" s="19">
        <v>84563.760103750305</v>
      </c>
      <c r="V61" s="19">
        <v>84070.742569046808</v>
      </c>
      <c r="W61" s="19">
        <v>83873.754122949831</v>
      </c>
      <c r="X61" s="19">
        <v>84015.40450270084</v>
      </c>
      <c r="Y61" s="19">
        <v>84811.072322524618</v>
      </c>
      <c r="Z61" s="19">
        <v>86466.833439862909</v>
      </c>
      <c r="AA61" s="19">
        <v>86309.604689504282</v>
      </c>
      <c r="AB61" s="19">
        <v>88452.538903629931</v>
      </c>
      <c r="AC61" s="19">
        <v>90471.801870449388</v>
      </c>
      <c r="AD61" s="19">
        <v>92717.774271890143</v>
      </c>
      <c r="AE61" s="19">
        <v>94996.925720989559</v>
      </c>
      <c r="AF61" s="19">
        <v>97544.053235541651</v>
      </c>
      <c r="AG61" s="19">
        <v>100086.55655202983</v>
      </c>
      <c r="AH61" s="19">
        <v>102598.17568799181</v>
      </c>
      <c r="AI61" s="19">
        <v>104652.19722923823</v>
      </c>
      <c r="AJ61" s="19">
        <v>106030.31402179436</v>
      </c>
      <c r="AK61" s="19">
        <v>107156.24531061114</v>
      </c>
      <c r="AL61" s="19">
        <v>107787.20503309942</v>
      </c>
      <c r="AM61" s="19">
        <v>108344.75038320513</v>
      </c>
      <c r="AN61" s="19">
        <v>108528.6707969468</v>
      </c>
      <c r="AO61" s="19">
        <v>108361.82069187087</v>
      </c>
      <c r="AP61" s="19">
        <v>108139.36792580812</v>
      </c>
      <c r="AQ61" s="19">
        <v>107735.65946404438</v>
      </c>
      <c r="AR61" s="19">
        <v>107150.67131792368</v>
      </c>
      <c r="AS61" s="19">
        <v>106612.12843030402</v>
      </c>
      <c r="AT61" s="19">
        <v>105847.26876147182</v>
      </c>
      <c r="AU61" s="19">
        <v>104736.09394732637</v>
      </c>
      <c r="AV61" s="19">
        <v>103463.89054409698</v>
      </c>
      <c r="AW61" s="19">
        <v>102218.90659552216</v>
      </c>
      <c r="AX61" s="19">
        <v>100773.62731111825</v>
      </c>
      <c r="AY61" s="19">
        <v>99372.66729145986</v>
      </c>
      <c r="AZ61" s="19">
        <v>98368.008301103095</v>
      </c>
      <c r="BA61" s="19">
        <v>97380.999593947156</v>
      </c>
      <c r="BB61" s="19">
        <v>96681.59589084785</v>
      </c>
      <c r="BC61" s="19">
        <v>96589.257954622473</v>
      </c>
      <c r="BD61" s="19" t="s">
        <v>262</v>
      </c>
      <c r="BE61" s="19" t="s">
        <v>262</v>
      </c>
      <c r="BF61" s="19" t="s">
        <v>262</v>
      </c>
    </row>
    <row r="62" spans="1:58">
      <c r="A62" s="16"/>
      <c r="B62" s="16" t="s">
        <v>265</v>
      </c>
      <c r="C62" s="19">
        <v>80878</v>
      </c>
      <c r="D62" s="19">
        <v>83608</v>
      </c>
      <c r="E62" s="19">
        <v>85606</v>
      </c>
      <c r="F62" s="19">
        <v>86168</v>
      </c>
      <c r="G62" s="19">
        <v>86750</v>
      </c>
      <c r="H62" s="19">
        <v>90163.271174828202</v>
      </c>
      <c r="I62" s="19">
        <v>93382.252406174128</v>
      </c>
      <c r="J62" s="19">
        <v>96330.40947695286</v>
      </c>
      <c r="K62" s="19">
        <v>97988.981891380041</v>
      </c>
      <c r="L62" s="19">
        <v>98806.020882221404</v>
      </c>
      <c r="M62" s="19">
        <v>99264.27642778962</v>
      </c>
      <c r="N62" s="19">
        <v>99169.33317517367</v>
      </c>
      <c r="O62" s="19">
        <v>98804.891696680847</v>
      </c>
      <c r="P62" s="19">
        <v>98341.872045398137</v>
      </c>
      <c r="Q62" s="19">
        <v>97621.798632256599</v>
      </c>
      <c r="R62" s="19">
        <v>97015.906675749851</v>
      </c>
      <c r="S62" s="19">
        <v>96578.658030271792</v>
      </c>
      <c r="T62" s="19">
        <v>96162.232905108511</v>
      </c>
      <c r="U62" s="19">
        <v>96104.298632033053</v>
      </c>
      <c r="V62" s="19">
        <v>95929.337179257185</v>
      </c>
      <c r="W62" s="19">
        <v>96103.306849913279</v>
      </c>
      <c r="X62" s="19">
        <v>96582.360655950339</v>
      </c>
      <c r="Y62" s="19">
        <v>97676.574036288453</v>
      </c>
      <c r="Z62" s="19">
        <v>99350.132454081177</v>
      </c>
      <c r="AA62" s="19">
        <v>99183.659273287572</v>
      </c>
      <c r="AB62" s="19">
        <v>101418.52616818821</v>
      </c>
      <c r="AC62" s="19">
        <v>103655.61361282288</v>
      </c>
      <c r="AD62" s="19">
        <v>106136.46644863843</v>
      </c>
      <c r="AE62" s="19">
        <v>108557.90001370462</v>
      </c>
      <c r="AF62" s="19">
        <v>111251.62934880974</v>
      </c>
      <c r="AG62" s="19">
        <v>114029.9545484687</v>
      </c>
      <c r="AH62" s="19">
        <v>116784.42964608388</v>
      </c>
      <c r="AI62" s="19">
        <v>119162.25761570381</v>
      </c>
      <c r="AJ62" s="19">
        <v>120870.24772166827</v>
      </c>
      <c r="AK62" s="19">
        <v>122322.47156371796</v>
      </c>
      <c r="AL62" s="19">
        <v>123401.47386457452</v>
      </c>
      <c r="AM62" s="19">
        <v>124417.55490640715</v>
      </c>
      <c r="AN62" s="19">
        <v>125070.66816923217</v>
      </c>
      <c r="AO62" s="19">
        <v>125382.66649003845</v>
      </c>
      <c r="AP62" s="19">
        <v>125718.71282489409</v>
      </c>
      <c r="AQ62" s="19">
        <v>125933.90848627567</v>
      </c>
      <c r="AR62" s="19">
        <v>125910.86598359443</v>
      </c>
      <c r="AS62" s="19">
        <v>125885.99150837405</v>
      </c>
      <c r="AT62" s="19">
        <v>125617.71365048893</v>
      </c>
      <c r="AU62" s="19">
        <v>124946.69908000967</v>
      </c>
      <c r="AV62" s="19">
        <v>124016.97171194546</v>
      </c>
      <c r="AW62" s="19">
        <v>123074.76204056345</v>
      </c>
      <c r="AX62" s="19">
        <v>121762.35425909876</v>
      </c>
      <c r="AY62" s="19">
        <v>120381.09263743137</v>
      </c>
      <c r="AZ62" s="19">
        <v>119304.97238908798</v>
      </c>
      <c r="BA62" s="19">
        <v>118262.55380662013</v>
      </c>
      <c r="BB62" s="19">
        <v>117461.8113145727</v>
      </c>
      <c r="BC62" s="19">
        <v>117140.27202159616</v>
      </c>
      <c r="BD62" s="19" t="s">
        <v>262</v>
      </c>
      <c r="BE62" s="19" t="s">
        <v>262</v>
      </c>
      <c r="BF62" s="19" t="s">
        <v>262</v>
      </c>
    </row>
    <row r="63" spans="1:58">
      <c r="A63" s="16"/>
      <c r="B63" s="16" t="s">
        <v>33</v>
      </c>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t="s">
        <v>262</v>
      </c>
      <c r="BE63" s="19" t="s">
        <v>262</v>
      </c>
      <c r="BF63" s="19" t="s">
        <v>262</v>
      </c>
    </row>
    <row r="64" spans="1:58">
      <c r="A64" s="16"/>
      <c r="B64" s="16" t="s">
        <v>34</v>
      </c>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t="s">
        <v>262</v>
      </c>
      <c r="BE64" s="19" t="s">
        <v>262</v>
      </c>
      <c r="BF64" s="19" t="s">
        <v>262</v>
      </c>
    </row>
    <row r="65" spans="1:58" s="5" customFormat="1" hidden="1">
      <c r="A65" s="22"/>
      <c r="B65" s="22"/>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5"/>
      <c r="AX65" s="35"/>
      <c r="AY65" s="35"/>
      <c r="AZ65" s="35"/>
      <c r="BA65" s="35"/>
      <c r="BB65" s="35"/>
      <c r="BC65" s="35"/>
      <c r="BD65" s="35" t="s">
        <v>262</v>
      </c>
      <c r="BE65" s="35" t="s">
        <v>262</v>
      </c>
      <c r="BF65" s="35" t="s">
        <v>262</v>
      </c>
    </row>
    <row r="66" spans="1:58" hidden="1">
      <c r="A66" s="16" t="s">
        <v>57</v>
      </c>
      <c r="B66" s="16" t="s">
        <v>24</v>
      </c>
      <c r="C66" s="17"/>
      <c r="D66" s="17"/>
      <c r="E66" s="17"/>
      <c r="F66" s="17"/>
      <c r="G66" s="17"/>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t="s">
        <v>262</v>
      </c>
      <c r="BE66" s="18" t="s">
        <v>262</v>
      </c>
      <c r="BF66" s="18" t="s">
        <v>262</v>
      </c>
    </row>
    <row r="67" spans="1:58" hidden="1">
      <c r="A67" s="16" t="s">
        <v>12</v>
      </c>
      <c r="B67" s="16" t="s">
        <v>25</v>
      </c>
      <c r="C67" s="19"/>
      <c r="D67" s="19"/>
      <c r="E67" s="19"/>
      <c r="F67" s="19"/>
      <c r="G67" s="19"/>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t="s">
        <v>262</v>
      </c>
      <c r="BE67" s="18" t="s">
        <v>262</v>
      </c>
      <c r="BF67" s="18" t="s">
        <v>262</v>
      </c>
    </row>
    <row r="68" spans="1:58" hidden="1">
      <c r="A68" s="16"/>
      <c r="B68" s="16" t="s">
        <v>26</v>
      </c>
      <c r="C68" s="19"/>
      <c r="D68" s="19"/>
      <c r="E68" s="19"/>
      <c r="F68" s="19"/>
      <c r="G68" s="19"/>
      <c r="H68" s="19"/>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t="s">
        <v>262</v>
      </c>
      <c r="BE68" s="18" t="s">
        <v>262</v>
      </c>
      <c r="BF68" s="18" t="s">
        <v>262</v>
      </c>
    </row>
    <row r="69" spans="1:58" hidden="1">
      <c r="A69" s="16"/>
      <c r="B69" s="16" t="s">
        <v>264</v>
      </c>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t="s">
        <v>262</v>
      </c>
      <c r="BE69" s="19" t="s">
        <v>262</v>
      </c>
      <c r="BF69" s="19" t="s">
        <v>262</v>
      </c>
    </row>
    <row r="70" spans="1:58" hidden="1">
      <c r="A70" s="16"/>
      <c r="B70" s="16" t="s">
        <v>27</v>
      </c>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8"/>
      <c r="AX70" s="18"/>
      <c r="AY70" s="18"/>
      <c r="AZ70" s="18"/>
      <c r="BA70" s="18"/>
      <c r="BB70" s="18"/>
      <c r="BC70" s="18"/>
      <c r="BD70" s="18" t="s">
        <v>262</v>
      </c>
      <c r="BE70" s="18" t="s">
        <v>262</v>
      </c>
      <c r="BF70" s="18" t="s">
        <v>262</v>
      </c>
    </row>
    <row r="71" spans="1:58" hidden="1">
      <c r="A71" s="16"/>
      <c r="B71" s="16" t="s">
        <v>33</v>
      </c>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t="s">
        <v>262</v>
      </c>
      <c r="BE71" s="19" t="s">
        <v>262</v>
      </c>
      <c r="BF71" s="19" t="s">
        <v>262</v>
      </c>
    </row>
    <row r="72" spans="1:58" hidden="1">
      <c r="A72" s="16"/>
      <c r="B72" s="16" t="s">
        <v>28</v>
      </c>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t="s">
        <v>262</v>
      </c>
      <c r="BE72" s="19" t="s">
        <v>262</v>
      </c>
      <c r="BF72" s="19" t="s">
        <v>262</v>
      </c>
    </row>
    <row r="73" spans="1:58">
      <c r="A73" s="1"/>
      <c r="B73" s="1"/>
      <c r="C73" s="22"/>
      <c r="D73" s="22"/>
      <c r="E73" s="22"/>
      <c r="F73" s="22"/>
      <c r="G73" s="22"/>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t="s">
        <v>262</v>
      </c>
      <c r="BE73" s="4" t="s">
        <v>262</v>
      </c>
      <c r="BF73" s="4" t="s">
        <v>262</v>
      </c>
    </row>
    <row r="74" spans="1:58" hidden="1">
      <c r="A74" s="16" t="s">
        <v>58</v>
      </c>
      <c r="B74" s="16" t="s">
        <v>24</v>
      </c>
      <c r="C74" s="17"/>
      <c r="D74" s="17"/>
      <c r="E74" s="17"/>
      <c r="F74" s="17"/>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t="s">
        <v>262</v>
      </c>
      <c r="BE74" s="18" t="s">
        <v>262</v>
      </c>
      <c r="BF74" s="18" t="s">
        <v>262</v>
      </c>
    </row>
    <row r="75" spans="1:58" hidden="1">
      <c r="A75" s="16" t="s">
        <v>13</v>
      </c>
      <c r="B75" s="16" t="s">
        <v>25</v>
      </c>
      <c r="C75" s="19"/>
      <c r="D75" s="19"/>
      <c r="E75" s="19"/>
      <c r="F75" s="19"/>
      <c r="G75" s="19"/>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t="s">
        <v>262</v>
      </c>
      <c r="BE75" s="18" t="s">
        <v>262</v>
      </c>
      <c r="BF75" s="18" t="s">
        <v>262</v>
      </c>
    </row>
    <row r="76" spans="1:58" hidden="1">
      <c r="A76" s="16"/>
      <c r="B76" s="16" t="s">
        <v>26</v>
      </c>
      <c r="C76" s="19"/>
      <c r="D76" s="19"/>
      <c r="E76" s="19"/>
      <c r="F76" s="19"/>
      <c r="G76" s="19"/>
      <c r="H76" s="19"/>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t="s">
        <v>262</v>
      </c>
      <c r="BE76" s="18" t="s">
        <v>262</v>
      </c>
      <c r="BF76" s="18" t="s">
        <v>262</v>
      </c>
    </row>
    <row r="77" spans="1:58" hidden="1">
      <c r="A77" s="16"/>
      <c r="B77" s="16" t="s">
        <v>264</v>
      </c>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t="s">
        <v>262</v>
      </c>
      <c r="BE77" s="23" t="s">
        <v>262</v>
      </c>
      <c r="BF77" s="23" t="s">
        <v>262</v>
      </c>
    </row>
    <row r="78" spans="1:58" hidden="1">
      <c r="A78" s="16"/>
      <c r="B78" s="16" t="s">
        <v>265</v>
      </c>
      <c r="C78" s="23">
        <v>33545</v>
      </c>
      <c r="D78" s="23">
        <v>33766</v>
      </c>
      <c r="E78" s="23">
        <v>33175</v>
      </c>
      <c r="F78" s="23">
        <v>32455</v>
      </c>
      <c r="G78" s="23">
        <v>30987</v>
      </c>
      <c r="H78" s="23">
        <v>29621.429388469154</v>
      </c>
      <c r="I78" s="23">
        <v>28560.375801817441</v>
      </c>
      <c r="J78" s="23">
        <v>27532.139146442707</v>
      </c>
      <c r="K78" s="23">
        <v>27054.472655265694</v>
      </c>
      <c r="L78" s="23">
        <v>26713.067476880773</v>
      </c>
      <c r="M78" s="23">
        <v>26659.60016546832</v>
      </c>
      <c r="N78" s="23">
        <v>26728.732342307303</v>
      </c>
      <c r="O78" s="23">
        <v>26887.853436110479</v>
      </c>
      <c r="P78" s="23">
        <v>27104.109908068836</v>
      </c>
      <c r="Q78" s="23">
        <v>27360.275322575158</v>
      </c>
      <c r="R78" s="23">
        <v>27636.240694919805</v>
      </c>
      <c r="S78" s="23">
        <v>27918.23040087874</v>
      </c>
      <c r="T78" s="23">
        <v>28207.998468012094</v>
      </c>
      <c r="U78" s="23">
        <v>28508.780849404946</v>
      </c>
      <c r="V78" s="23">
        <v>28818.530328765206</v>
      </c>
      <c r="W78" s="23">
        <v>29134.092270461537</v>
      </c>
      <c r="X78" s="23">
        <v>29449.181069732709</v>
      </c>
      <c r="Y78" s="23">
        <v>29750.014029371006</v>
      </c>
      <c r="Z78" s="23">
        <v>30029.003595860911</v>
      </c>
      <c r="AA78" s="23">
        <v>30277.093451629989</v>
      </c>
      <c r="AB78" s="23">
        <v>30485.803942848888</v>
      </c>
      <c r="AC78" s="23">
        <v>30647.474344141738</v>
      </c>
      <c r="AD78" s="23">
        <v>30752.00219580363</v>
      </c>
      <c r="AE78" s="23">
        <v>30794.755261110135</v>
      </c>
      <c r="AF78" s="23">
        <v>30765.063973338882</v>
      </c>
      <c r="AG78" s="23">
        <v>30658.588807663014</v>
      </c>
      <c r="AH78" s="23">
        <v>30472.711264717935</v>
      </c>
      <c r="AI78" s="23">
        <v>30210.799264987225</v>
      </c>
      <c r="AJ78" s="23">
        <v>29878.862638902581</v>
      </c>
      <c r="AK78" s="23">
        <v>29490.349006064578</v>
      </c>
      <c r="AL78" s="23">
        <v>29065.522614415531</v>
      </c>
      <c r="AM78" s="23">
        <v>28624.849679598105</v>
      </c>
      <c r="AN78" s="23">
        <v>28188.649664382741</v>
      </c>
      <c r="AO78" s="23">
        <v>27779.369654531671</v>
      </c>
      <c r="AP78" s="23">
        <v>27412.737332035427</v>
      </c>
      <c r="AQ78" s="23">
        <v>27101.347943018751</v>
      </c>
      <c r="AR78" s="23">
        <v>26855.243351254219</v>
      </c>
      <c r="AS78" s="23">
        <v>26675.800686554699</v>
      </c>
      <c r="AT78" s="23">
        <v>26565.124419746113</v>
      </c>
      <c r="AU78" s="23">
        <v>26518.458333219969</v>
      </c>
      <c r="AV78" s="23">
        <v>26531.761513767895</v>
      </c>
      <c r="AW78" s="23">
        <v>26601.718651416901</v>
      </c>
      <c r="AX78" s="23">
        <v>26718.974424317326</v>
      </c>
      <c r="AY78" s="23">
        <v>26876.639217514828</v>
      </c>
      <c r="AZ78" s="23">
        <v>27064.663064414304</v>
      </c>
      <c r="BA78" s="23">
        <v>27273.250613861055</v>
      </c>
      <c r="BB78" s="23">
        <v>27494.43124228223</v>
      </c>
      <c r="BC78" s="23">
        <v>27716.825113928047</v>
      </c>
      <c r="BD78" s="23" t="s">
        <v>262</v>
      </c>
      <c r="BE78" s="18" t="s">
        <v>262</v>
      </c>
      <c r="BF78" s="18" t="s">
        <v>262</v>
      </c>
    </row>
    <row r="79" spans="1:58" hidden="1">
      <c r="A79" s="16"/>
      <c r="B79" s="16" t="s">
        <v>33</v>
      </c>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t="s">
        <v>262</v>
      </c>
      <c r="BE79" s="23" t="s">
        <v>262</v>
      </c>
      <c r="BF79" s="23" t="s">
        <v>262</v>
      </c>
    </row>
    <row r="80" spans="1:58" hidden="1">
      <c r="A80" s="16"/>
      <c r="B80" s="16" t="s">
        <v>28</v>
      </c>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t="s">
        <v>262</v>
      </c>
      <c r="BE80" s="23" t="s">
        <v>262</v>
      </c>
      <c r="BF80" s="23" t="s">
        <v>262</v>
      </c>
    </row>
    <row r="81" spans="1:58" hidden="1">
      <c r="A81" s="16" t="s">
        <v>59</v>
      </c>
      <c r="B81" s="16" t="s">
        <v>24</v>
      </c>
      <c r="C81" s="17"/>
      <c r="D81" s="17"/>
      <c r="E81" s="17"/>
      <c r="F81" s="17"/>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t="s">
        <v>262</v>
      </c>
      <c r="BE81" s="18" t="s">
        <v>262</v>
      </c>
      <c r="BF81" s="18" t="s">
        <v>262</v>
      </c>
    </row>
    <row r="82" spans="1:58" hidden="1">
      <c r="A82" s="16" t="s">
        <v>14</v>
      </c>
      <c r="B82" s="16" t="s">
        <v>25</v>
      </c>
      <c r="C82" s="19"/>
      <c r="D82" s="19"/>
      <c r="E82" s="19"/>
      <c r="F82" s="19"/>
      <c r="G82" s="19"/>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t="s">
        <v>262</v>
      </c>
      <c r="BE82" s="18" t="s">
        <v>262</v>
      </c>
      <c r="BF82" s="18" t="s">
        <v>262</v>
      </c>
    </row>
    <row r="83" spans="1:58" hidden="1">
      <c r="A83" s="16"/>
      <c r="B83" s="16" t="s">
        <v>26</v>
      </c>
      <c r="C83" s="19"/>
      <c r="D83" s="19"/>
      <c r="E83" s="19"/>
      <c r="F83" s="19"/>
      <c r="G83" s="19"/>
      <c r="H83" s="19"/>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t="s">
        <v>262</v>
      </c>
      <c r="BE83" s="18" t="s">
        <v>262</v>
      </c>
      <c r="BF83" s="18" t="s">
        <v>262</v>
      </c>
    </row>
    <row r="84" spans="1:58" hidden="1">
      <c r="A84" s="16"/>
      <c r="B84" s="16" t="s">
        <v>264</v>
      </c>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t="s">
        <v>262</v>
      </c>
      <c r="BE84" s="23" t="s">
        <v>262</v>
      </c>
      <c r="BF84" s="23" t="s">
        <v>262</v>
      </c>
    </row>
    <row r="85" spans="1:58" hidden="1">
      <c r="A85" s="16"/>
      <c r="B85" s="16" t="s">
        <v>265</v>
      </c>
      <c r="C85" s="23">
        <v>31296</v>
      </c>
      <c r="D85" s="23">
        <v>31294</v>
      </c>
      <c r="E85" s="23">
        <v>31587</v>
      </c>
      <c r="F85" s="23">
        <v>31700</v>
      </c>
      <c r="G85" s="23">
        <v>31621</v>
      </c>
      <c r="H85" s="23">
        <v>31444.787105280098</v>
      </c>
      <c r="I85" s="23">
        <v>31112.004131406022</v>
      </c>
      <c r="J85" s="23">
        <v>30949.497019063961</v>
      </c>
      <c r="K85" s="23">
        <v>30230.417282505216</v>
      </c>
      <c r="L85" s="23">
        <v>29481.919761369558</v>
      </c>
      <c r="M85" s="23">
        <v>28400.205813049099</v>
      </c>
      <c r="N85" s="23">
        <v>27439.282961631499</v>
      </c>
      <c r="O85" s="23">
        <v>26647.738786796377</v>
      </c>
      <c r="P85" s="23">
        <v>25807.422690001335</v>
      </c>
      <c r="Q85" s="23">
        <v>25414.199083172782</v>
      </c>
      <c r="R85" s="23">
        <v>25084.748162579861</v>
      </c>
      <c r="S85" s="23">
        <v>25028.826348775692</v>
      </c>
      <c r="T85" s="23">
        <v>25089.619352107751</v>
      </c>
      <c r="U85" s="23">
        <v>25236.379131543188</v>
      </c>
      <c r="V85" s="23">
        <v>25438.19815970456</v>
      </c>
      <c r="W85" s="23">
        <v>25678.66560095768</v>
      </c>
      <c r="X85" s="23">
        <v>25938.07880000232</v>
      </c>
      <c r="Y85" s="23">
        <v>26202.946299064257</v>
      </c>
      <c r="Z85" s="23">
        <v>26474.957526022339</v>
      </c>
      <c r="AA85" s="23">
        <v>26757.073319421877</v>
      </c>
      <c r="AB85" s="23">
        <v>27047.758753238028</v>
      </c>
      <c r="AC85" s="23">
        <v>27344.271590775516</v>
      </c>
      <c r="AD85" s="23">
        <v>27640.689942578876</v>
      </c>
      <c r="AE85" s="23">
        <v>27924.037865703907</v>
      </c>
      <c r="AF85" s="23">
        <v>28187.384145473978</v>
      </c>
      <c r="AG85" s="23">
        <v>28421.968411693408</v>
      </c>
      <c r="AH85" s="23">
        <v>28619.827482874127</v>
      </c>
      <c r="AI85" s="23">
        <v>28773.845616805629</v>
      </c>
      <c r="AJ85" s="23">
        <v>28874.390429159641</v>
      </c>
      <c r="AK85" s="23">
        <v>28917.238896088609</v>
      </c>
      <c r="AL85" s="23">
        <v>28892.435457225281</v>
      </c>
      <c r="AM85" s="23">
        <v>28795.704445419495</v>
      </c>
      <c r="AN85" s="23">
        <v>28624.483587025028</v>
      </c>
      <c r="AO85" s="23">
        <v>28381.74773171073</v>
      </c>
      <c r="AP85" s="23">
        <v>28072.733688170847</v>
      </c>
      <c r="AQ85" s="23">
        <v>27709.876677265824</v>
      </c>
      <c r="AR85" s="23">
        <v>27312.411049780603</v>
      </c>
      <c r="AS85" s="23">
        <v>26898.935677054364</v>
      </c>
      <c r="AT85" s="23">
        <v>26488.859585069851</v>
      </c>
      <c r="AU85" s="23">
        <v>26103.149685267163</v>
      </c>
      <c r="AV85" s="23">
        <v>25757.115295294199</v>
      </c>
      <c r="AW85" s="18">
        <v>25462.398610509328</v>
      </c>
      <c r="AX85" s="18">
        <v>25228.800807860771</v>
      </c>
      <c r="AY85" s="18">
        <v>25057.842021094235</v>
      </c>
      <c r="AZ85" s="18">
        <v>24951.48112494879</v>
      </c>
      <c r="BA85" s="18">
        <v>24905.330045069568</v>
      </c>
      <c r="BB85" s="18">
        <v>24915.79403117187</v>
      </c>
      <c r="BC85" s="18">
        <v>24979.681296015966</v>
      </c>
      <c r="BD85" s="18" t="s">
        <v>262</v>
      </c>
      <c r="BE85" s="18" t="s">
        <v>262</v>
      </c>
      <c r="BF85" s="18" t="s">
        <v>262</v>
      </c>
    </row>
    <row r="86" spans="1:58" hidden="1">
      <c r="A86" s="16"/>
      <c r="B86" s="16" t="s">
        <v>33</v>
      </c>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t="s">
        <v>262</v>
      </c>
      <c r="BE86" s="23" t="s">
        <v>262</v>
      </c>
      <c r="BF86" s="23" t="s">
        <v>262</v>
      </c>
    </row>
    <row r="87" spans="1:58" hidden="1">
      <c r="A87" s="16"/>
      <c r="B87" s="16" t="s">
        <v>28</v>
      </c>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18"/>
      <c r="AX87" s="18"/>
      <c r="AY87" s="18"/>
      <c r="AZ87" s="18"/>
      <c r="BA87" s="18"/>
      <c r="BB87" s="18"/>
      <c r="BC87" s="18"/>
      <c r="BD87" s="18" t="s">
        <v>262</v>
      </c>
      <c r="BE87" s="18" t="s">
        <v>262</v>
      </c>
      <c r="BF87" s="18" t="s">
        <v>262</v>
      </c>
    </row>
    <row r="88" spans="1:58" hidden="1">
      <c r="A88" s="16" t="s">
        <v>60</v>
      </c>
      <c r="B88" s="16" t="s">
        <v>24</v>
      </c>
      <c r="C88" s="17"/>
      <c r="D88" s="17"/>
      <c r="E88" s="17"/>
      <c r="F88" s="17"/>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t="s">
        <v>262</v>
      </c>
      <c r="BE88" s="18" t="s">
        <v>262</v>
      </c>
      <c r="BF88" s="18" t="s">
        <v>262</v>
      </c>
    </row>
    <row r="89" spans="1:58" hidden="1">
      <c r="A89" s="16" t="s">
        <v>15</v>
      </c>
      <c r="B89" s="16" t="s">
        <v>25</v>
      </c>
      <c r="C89" s="19"/>
      <c r="D89" s="19"/>
      <c r="E89" s="19"/>
      <c r="F89" s="19"/>
      <c r="G89" s="19"/>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t="s">
        <v>262</v>
      </c>
      <c r="BE89" s="18" t="s">
        <v>262</v>
      </c>
      <c r="BF89" s="18" t="s">
        <v>262</v>
      </c>
    </row>
    <row r="90" spans="1:58" hidden="1">
      <c r="A90" s="16"/>
      <c r="B90" s="16" t="s">
        <v>26</v>
      </c>
      <c r="C90" s="19"/>
      <c r="D90" s="19"/>
      <c r="E90" s="19"/>
      <c r="F90" s="19"/>
      <c r="G90" s="19"/>
      <c r="H90" s="19"/>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t="s">
        <v>262</v>
      </c>
      <c r="BE90" s="18" t="s">
        <v>262</v>
      </c>
      <c r="BF90" s="18" t="s">
        <v>262</v>
      </c>
    </row>
    <row r="91" spans="1:58" hidden="1">
      <c r="A91" s="16"/>
      <c r="B91" s="16" t="s">
        <v>264</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t="s">
        <v>262</v>
      </c>
      <c r="BE91" s="23" t="s">
        <v>262</v>
      </c>
      <c r="BF91" s="23" t="s">
        <v>262</v>
      </c>
    </row>
    <row r="92" spans="1:58" hidden="1">
      <c r="A92" s="16"/>
      <c r="B92" s="16" t="s">
        <v>265</v>
      </c>
      <c r="C92" s="23">
        <v>15248</v>
      </c>
      <c r="D92" s="23">
        <v>15265</v>
      </c>
      <c r="E92" s="23">
        <v>15258</v>
      </c>
      <c r="F92" s="23">
        <v>15534</v>
      </c>
      <c r="G92" s="23">
        <v>15616</v>
      </c>
      <c r="H92" s="23">
        <v>15662.695368814575</v>
      </c>
      <c r="I92" s="23">
        <v>15626.667238851831</v>
      </c>
      <c r="J92" s="23">
        <v>15457.103800540326</v>
      </c>
      <c r="K92" s="23">
        <v>15530.44762331311</v>
      </c>
      <c r="L92" s="23">
        <v>15596.080856608341</v>
      </c>
      <c r="M92" s="23">
        <v>15824.903271017032</v>
      </c>
      <c r="N92" s="23">
        <v>15746.970403082732</v>
      </c>
      <c r="O92" s="23">
        <v>15444.588407928153</v>
      </c>
      <c r="P92" s="23">
        <v>15077.464470370078</v>
      </c>
      <c r="Q92" s="23">
        <v>14458.346484545869</v>
      </c>
      <c r="R92" s="23">
        <v>14013.045470006244</v>
      </c>
      <c r="S92" s="23">
        <v>13300.080271079976</v>
      </c>
      <c r="T92" s="23">
        <v>12959.643091008356</v>
      </c>
      <c r="U92" s="23">
        <v>12611.76009763969</v>
      </c>
      <c r="V92" s="23">
        <v>12481.433111229235</v>
      </c>
      <c r="W92" s="23">
        <v>12427.218659222246</v>
      </c>
      <c r="X92" s="23">
        <v>12443.191709242779</v>
      </c>
      <c r="Y92" s="23">
        <v>12516.375753028165</v>
      </c>
      <c r="Z92" s="23">
        <v>12630.29921006169</v>
      </c>
      <c r="AA92" s="23">
        <v>12760.408374555223</v>
      </c>
      <c r="AB92" s="23">
        <v>12888.52599651279</v>
      </c>
      <c r="AC92" s="23">
        <v>13014.763288798795</v>
      </c>
      <c r="AD92" s="23">
        <v>13143.82739718349</v>
      </c>
      <c r="AE92" s="23">
        <v>13280.231054800781</v>
      </c>
      <c r="AF92" s="23">
        <v>13425.59482042343</v>
      </c>
      <c r="AG92" s="23">
        <v>13578.228042525228</v>
      </c>
      <c r="AH92" s="23">
        <v>13732.132795056958</v>
      </c>
      <c r="AI92" s="23">
        <v>13882.931744543741</v>
      </c>
      <c r="AJ92" s="23">
        <v>14026.594777974944</v>
      </c>
      <c r="AK92" s="23">
        <v>14156.024506208523</v>
      </c>
      <c r="AL92" s="23">
        <v>14268.64597635172</v>
      </c>
      <c r="AM92" s="23">
        <v>14359.815571752177</v>
      </c>
      <c r="AN92" s="23">
        <v>14428.599326974479</v>
      </c>
      <c r="AO92" s="23">
        <v>14470.444638459277</v>
      </c>
      <c r="AP92" s="23">
        <v>14480.41516608412</v>
      </c>
      <c r="AQ92" s="23">
        <v>14455.371090292876</v>
      </c>
      <c r="AR92" s="23">
        <v>14389.651029687375</v>
      </c>
      <c r="AS92" s="23">
        <v>14283.96105435241</v>
      </c>
      <c r="AT92" s="23">
        <v>14138.962320728113</v>
      </c>
      <c r="AU92" s="23">
        <v>13963.199526748813</v>
      </c>
      <c r="AV92" s="23">
        <v>13760.823786883497</v>
      </c>
      <c r="AW92" s="18">
        <v>13544.024536080004</v>
      </c>
      <c r="AX92" s="18">
        <v>13323.09377940251</v>
      </c>
      <c r="AY92" s="18">
        <v>13112.352250126612</v>
      </c>
      <c r="AZ92" s="18">
        <v>12919.375283081725</v>
      </c>
      <c r="BA92" s="18">
        <v>12754.573020891914</v>
      </c>
      <c r="BB92" s="18">
        <v>12618.997949852299</v>
      </c>
      <c r="BC92" s="18">
        <v>12516.910824310065</v>
      </c>
      <c r="BD92" s="18" t="s">
        <v>262</v>
      </c>
      <c r="BE92" s="18" t="s">
        <v>262</v>
      </c>
      <c r="BF92" s="18" t="s">
        <v>262</v>
      </c>
    </row>
    <row r="93" spans="1:58" hidden="1">
      <c r="A93" s="16"/>
      <c r="B93" s="16" t="s">
        <v>33</v>
      </c>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t="s">
        <v>262</v>
      </c>
      <c r="BE93" s="23" t="s">
        <v>262</v>
      </c>
      <c r="BF93" s="23" t="s">
        <v>262</v>
      </c>
    </row>
    <row r="94" spans="1:58" hidden="1">
      <c r="A94" s="16"/>
      <c r="B94" s="16" t="s">
        <v>28</v>
      </c>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t="s">
        <v>262</v>
      </c>
      <c r="BE94" s="23" t="s">
        <v>262</v>
      </c>
      <c r="BF94" s="23" t="s">
        <v>262</v>
      </c>
    </row>
    <row r="95" spans="1:58" hidden="1">
      <c r="C95" s="24"/>
      <c r="D95" s="24"/>
      <c r="E95" s="24"/>
      <c r="F95" s="24"/>
      <c r="G95" s="24"/>
      <c r="I95" s="25"/>
      <c r="J95" s="25"/>
      <c r="K95" s="25"/>
      <c r="L95" s="25"/>
      <c r="M95" s="25"/>
      <c r="N95" s="25"/>
      <c r="O95" s="25"/>
      <c r="P95" s="25"/>
      <c r="Q95" s="25"/>
      <c r="R95" s="25"/>
      <c r="S95" s="25"/>
      <c r="T95" s="25"/>
      <c r="U95" s="25"/>
      <c r="V95" s="25"/>
      <c r="W95" s="25"/>
      <c r="X95" s="25"/>
      <c r="BD95" s="1" t="s">
        <v>262</v>
      </c>
      <c r="BE95" s="1" t="s">
        <v>262</v>
      </c>
      <c r="BF95" s="1" t="s">
        <v>262</v>
      </c>
    </row>
    <row r="96" spans="1:58" hidden="1">
      <c r="A96" s="16" t="s">
        <v>61</v>
      </c>
      <c r="B96" s="16" t="s">
        <v>24</v>
      </c>
      <c r="C96" s="17"/>
      <c r="D96" s="17"/>
      <c r="E96" s="17"/>
      <c r="F96" s="17"/>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t="s">
        <v>262</v>
      </c>
      <c r="BE96" s="18" t="s">
        <v>262</v>
      </c>
      <c r="BF96" s="18" t="s">
        <v>262</v>
      </c>
    </row>
    <row r="97" spans="1:58" hidden="1">
      <c r="A97" s="16" t="s">
        <v>16</v>
      </c>
      <c r="B97" s="16" t="s">
        <v>25</v>
      </c>
      <c r="C97" s="19"/>
      <c r="D97" s="19"/>
      <c r="E97" s="19"/>
      <c r="F97" s="19"/>
      <c r="G97" s="19"/>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t="s">
        <v>262</v>
      </c>
      <c r="BE97" s="18" t="s">
        <v>262</v>
      </c>
      <c r="BF97" s="18" t="s">
        <v>262</v>
      </c>
    </row>
    <row r="98" spans="1:58" hidden="1">
      <c r="A98" s="16"/>
      <c r="B98" s="16" t="s">
        <v>26</v>
      </c>
      <c r="C98" s="19"/>
      <c r="D98" s="19"/>
      <c r="E98" s="19"/>
      <c r="F98" s="19"/>
      <c r="G98" s="19"/>
      <c r="H98" s="19"/>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t="s">
        <v>262</v>
      </c>
      <c r="BE98" s="18" t="s">
        <v>262</v>
      </c>
      <c r="BF98" s="18" t="s">
        <v>262</v>
      </c>
    </row>
    <row r="99" spans="1:58" hidden="1">
      <c r="A99" s="16"/>
      <c r="B99" s="16" t="s">
        <v>264</v>
      </c>
      <c r="C99" s="26">
        <v>360499.99999999994</v>
      </c>
      <c r="D99" s="26">
        <v>362653.00000000017</v>
      </c>
      <c r="E99" s="26">
        <v>364570.99999999988</v>
      </c>
      <c r="F99" s="26">
        <v>363630</v>
      </c>
      <c r="G99" s="26">
        <v>361634.00000000006</v>
      </c>
      <c r="H99" s="26">
        <v>361782.00000000006</v>
      </c>
      <c r="I99" s="26">
        <v>364637</v>
      </c>
      <c r="J99" s="26">
        <v>364454.89046941721</v>
      </c>
      <c r="K99" s="26">
        <v>364451.6308692359</v>
      </c>
      <c r="L99" s="26">
        <v>364345.87732205691</v>
      </c>
      <c r="M99" s="26">
        <v>364138.66368071915</v>
      </c>
      <c r="N99" s="26">
        <v>363791.92701142369</v>
      </c>
      <c r="O99" s="26">
        <v>363402.23383373092</v>
      </c>
      <c r="P99" s="26">
        <v>363179.55808221619</v>
      </c>
      <c r="Q99" s="26">
        <v>362924.10517467151</v>
      </c>
      <c r="R99" s="26">
        <v>362689.59867426648</v>
      </c>
      <c r="S99" s="26">
        <v>362405.94910508109</v>
      </c>
      <c r="T99" s="26">
        <v>362136.21180443361</v>
      </c>
      <c r="U99" s="26">
        <v>362002.68160958204</v>
      </c>
      <c r="V99" s="26">
        <v>361832.26258178364</v>
      </c>
      <c r="W99" s="26">
        <v>361652.81864879344</v>
      </c>
      <c r="X99" s="26">
        <v>361450.25552740059</v>
      </c>
      <c r="Y99" s="26">
        <v>361234.49622392276</v>
      </c>
      <c r="Z99" s="26">
        <v>361123.43458217644</v>
      </c>
      <c r="AA99" s="26">
        <v>360922.12060011621</v>
      </c>
      <c r="AB99" s="26">
        <v>360536.10404653894</v>
      </c>
      <c r="AC99" s="26">
        <v>360053.80641809362</v>
      </c>
      <c r="AD99" s="26">
        <v>359455.70305472217</v>
      </c>
      <c r="AE99" s="26">
        <v>358881.37724283332</v>
      </c>
      <c r="AF99" s="26">
        <v>358220.26558788889</v>
      </c>
      <c r="AG99" s="26">
        <v>357562.77661234932</v>
      </c>
      <c r="AH99" s="26">
        <v>356886.93108777812</v>
      </c>
      <c r="AI99" s="26">
        <v>356203.96074620186</v>
      </c>
      <c r="AJ99" s="26">
        <v>355510.83179156703</v>
      </c>
      <c r="AK99" s="26">
        <v>354795.81474932039</v>
      </c>
      <c r="AL99" s="26">
        <v>354060.61118981201</v>
      </c>
      <c r="AM99" s="26">
        <v>353302.40077480325</v>
      </c>
      <c r="AN99" s="26">
        <v>352518.54424856696</v>
      </c>
      <c r="AO99" s="26">
        <v>351712.9246691697</v>
      </c>
      <c r="AP99" s="26">
        <v>350878.68807809107</v>
      </c>
      <c r="AQ99" s="26">
        <v>350021.05521065503</v>
      </c>
      <c r="AR99" s="26">
        <v>349149.59901188524</v>
      </c>
      <c r="AS99" s="26">
        <v>348267.47032138408</v>
      </c>
      <c r="AT99" s="26">
        <v>347375.74997889949</v>
      </c>
      <c r="AU99" s="26">
        <v>346490.37763146567</v>
      </c>
      <c r="AV99" s="26">
        <v>345608.41325177124</v>
      </c>
      <c r="AW99" s="26">
        <v>344738.17152483377</v>
      </c>
      <c r="AX99" s="26">
        <v>343876.28978026478</v>
      </c>
      <c r="AY99" s="26">
        <v>343029.4614196273</v>
      </c>
      <c r="AZ99" s="26">
        <v>342196.64378937276</v>
      </c>
      <c r="BA99" s="26">
        <v>341377.71704121929</v>
      </c>
      <c r="BB99" s="26">
        <v>340569.58747538214</v>
      </c>
      <c r="BC99" s="26">
        <v>339776.49127425731</v>
      </c>
      <c r="BD99" s="26" t="s">
        <v>262</v>
      </c>
      <c r="BE99" s="26" t="s">
        <v>262</v>
      </c>
      <c r="BF99" s="26" t="s">
        <v>262</v>
      </c>
    </row>
    <row r="100" spans="1:58" hidden="1">
      <c r="A100" s="16"/>
      <c r="B100" s="16" t="s">
        <v>265</v>
      </c>
      <c r="C100" s="26">
        <v>360500</v>
      </c>
      <c r="D100" s="26">
        <v>362653</v>
      </c>
      <c r="E100" s="26">
        <v>364571</v>
      </c>
      <c r="F100" s="26">
        <v>363630</v>
      </c>
      <c r="G100" s="26">
        <v>361634</v>
      </c>
      <c r="H100" s="19">
        <v>359477.82464792515</v>
      </c>
      <c r="I100" s="26">
        <v>357680.28528314253</v>
      </c>
      <c r="J100" s="26">
        <v>356794.86562751635</v>
      </c>
      <c r="K100" s="26">
        <v>356423.40787157178</v>
      </c>
      <c r="L100" s="26">
        <v>356377.83173955756</v>
      </c>
      <c r="M100" s="26">
        <v>356312.24395907915</v>
      </c>
      <c r="N100" s="26">
        <v>356190.43323430361</v>
      </c>
      <c r="O100" s="26">
        <v>356103.98539077124</v>
      </c>
      <c r="P100" s="26">
        <v>356018.55820610985</v>
      </c>
      <c r="Q100" s="26">
        <v>355946.93298942799</v>
      </c>
      <c r="R100" s="26">
        <v>355908.12719685258</v>
      </c>
      <c r="S100" s="26">
        <v>355855.45461012959</v>
      </c>
      <c r="T100" s="26">
        <v>355828.87358800397</v>
      </c>
      <c r="U100" s="26">
        <v>355790.93792370218</v>
      </c>
      <c r="V100" s="26">
        <v>355757.77700408699</v>
      </c>
      <c r="W100" s="26">
        <v>355728.38058519014</v>
      </c>
      <c r="X100" s="26">
        <v>355696.18618018617</v>
      </c>
      <c r="Y100" s="26">
        <v>355622.77245001099</v>
      </c>
      <c r="Z100" s="26">
        <v>355476.59351220739</v>
      </c>
      <c r="AA100" s="26">
        <v>355272.49731322651</v>
      </c>
      <c r="AB100" s="26">
        <v>354951.68926789111</v>
      </c>
      <c r="AC100" s="26">
        <v>354547.4688744634</v>
      </c>
      <c r="AD100" s="26">
        <v>354082.26515521872</v>
      </c>
      <c r="AE100" s="26">
        <v>353537.60540664295</v>
      </c>
      <c r="AF100" s="26">
        <v>352938.4858336242</v>
      </c>
      <c r="AG100" s="26">
        <v>352301.76509502268</v>
      </c>
      <c r="AH100" s="26">
        <v>351628.11546474195</v>
      </c>
      <c r="AI100" s="26">
        <v>350925.360515273</v>
      </c>
      <c r="AJ100" s="26">
        <v>350213.12875618599</v>
      </c>
      <c r="AK100" s="26">
        <v>349479.00681831123</v>
      </c>
      <c r="AL100" s="26">
        <v>348726.82962503389</v>
      </c>
      <c r="AM100" s="26">
        <v>347961.46989426611</v>
      </c>
      <c r="AN100" s="26">
        <v>347181.02287035965</v>
      </c>
      <c r="AO100" s="26">
        <v>346393.99230860488</v>
      </c>
      <c r="AP100" s="26">
        <v>345602.92194766511</v>
      </c>
      <c r="AQ100" s="26">
        <v>344815.71729368303</v>
      </c>
      <c r="AR100" s="26">
        <v>344040.48705123371</v>
      </c>
      <c r="AS100" s="26">
        <v>343285.71696835459</v>
      </c>
      <c r="AT100" s="26">
        <v>342551.95552989532</v>
      </c>
      <c r="AU100" s="26">
        <v>341854.75703602191</v>
      </c>
      <c r="AV100" s="26">
        <v>341186.52240834682</v>
      </c>
      <c r="AW100" s="18">
        <v>340559.22026657377</v>
      </c>
      <c r="AX100" s="18">
        <v>339974.86429100519</v>
      </c>
      <c r="AY100" s="18">
        <v>339426.6459504948</v>
      </c>
      <c r="AZ100" s="18">
        <v>338893.22223889735</v>
      </c>
      <c r="BA100" s="18">
        <v>338373.24238181545</v>
      </c>
      <c r="BB100" s="18">
        <v>337861.73482253641</v>
      </c>
      <c r="BC100" s="18">
        <v>337354.49301941361</v>
      </c>
      <c r="BD100" s="18" t="s">
        <v>262</v>
      </c>
      <c r="BE100" s="18" t="s">
        <v>262</v>
      </c>
      <c r="BF100" s="18" t="s">
        <v>262</v>
      </c>
    </row>
    <row r="101" spans="1:58" hidden="1">
      <c r="A101" s="16"/>
      <c r="B101" s="16" t="s">
        <v>33</v>
      </c>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t="s">
        <v>262</v>
      </c>
      <c r="BE101" s="26" t="s">
        <v>262</v>
      </c>
      <c r="BF101" s="26" t="s">
        <v>262</v>
      </c>
    </row>
    <row r="102" spans="1:58" hidden="1">
      <c r="A102" s="16"/>
      <c r="B102" s="16" t="s">
        <v>34</v>
      </c>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18"/>
      <c r="AX102" s="18"/>
      <c r="AY102" s="18"/>
      <c r="AZ102" s="18"/>
      <c r="BA102" s="18"/>
      <c r="BB102" s="18"/>
      <c r="BC102" s="18"/>
      <c r="BD102" s="18" t="s">
        <v>262</v>
      </c>
      <c r="BE102" s="18" t="s">
        <v>262</v>
      </c>
      <c r="BF102" s="18" t="s">
        <v>262</v>
      </c>
    </row>
    <row r="103" spans="1:58" hidden="1">
      <c r="A103" s="16" t="s">
        <v>62</v>
      </c>
      <c r="B103" s="16" t="s">
        <v>24</v>
      </c>
      <c r="C103" s="17"/>
      <c r="D103" s="17"/>
      <c r="E103" s="17"/>
      <c r="F103" s="17"/>
      <c r="G103" s="17"/>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t="s">
        <v>262</v>
      </c>
      <c r="BE103" s="18" t="s">
        <v>262</v>
      </c>
      <c r="BF103" s="18" t="s">
        <v>262</v>
      </c>
    </row>
    <row r="104" spans="1:58" hidden="1">
      <c r="A104" s="16" t="s">
        <v>17</v>
      </c>
      <c r="B104" s="16" t="s">
        <v>25</v>
      </c>
      <c r="C104" s="19"/>
      <c r="D104" s="19"/>
      <c r="E104" s="19"/>
      <c r="F104" s="19"/>
      <c r="G104" s="19"/>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t="s">
        <v>262</v>
      </c>
      <c r="BE104" s="18" t="s">
        <v>262</v>
      </c>
      <c r="BF104" s="18" t="s">
        <v>262</v>
      </c>
    </row>
    <row r="105" spans="1:58" hidden="1">
      <c r="A105" s="16"/>
      <c r="B105" s="16" t="s">
        <v>26</v>
      </c>
      <c r="C105" s="19"/>
      <c r="D105" s="19"/>
      <c r="E105" s="19"/>
      <c r="F105" s="19"/>
      <c r="G105" s="19"/>
      <c r="H105" s="19"/>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t="s">
        <v>262</v>
      </c>
      <c r="BE105" s="18" t="s">
        <v>262</v>
      </c>
      <c r="BF105" s="18" t="s">
        <v>262</v>
      </c>
    </row>
    <row r="106" spans="1:58" hidden="1">
      <c r="A106" s="16"/>
      <c r="B106" s="16" t="s">
        <v>264</v>
      </c>
      <c r="C106" s="26">
        <v>362840.99999999994</v>
      </c>
      <c r="D106" s="26">
        <v>366880.99999999994</v>
      </c>
      <c r="E106" s="26">
        <v>369921.99999999994</v>
      </c>
      <c r="F106" s="26">
        <v>370042</v>
      </c>
      <c r="G106" s="26">
        <v>367068.99999999988</v>
      </c>
      <c r="H106" s="26">
        <v>366643.00000000006</v>
      </c>
      <c r="I106" s="26">
        <v>368997</v>
      </c>
      <c r="J106" s="26">
        <v>369211.62278682308</v>
      </c>
      <c r="K106" s="26">
        <v>369547.07055258902</v>
      </c>
      <c r="L106" s="26">
        <v>369844.25866439019</v>
      </c>
      <c r="M106" s="26">
        <v>370086.49523368658</v>
      </c>
      <c r="N106" s="26">
        <v>370303.17896103277</v>
      </c>
      <c r="O106" s="26">
        <v>370513.49477239209</v>
      </c>
      <c r="P106" s="26">
        <v>370870.9797365251</v>
      </c>
      <c r="Q106" s="26">
        <v>371228.94251063478</v>
      </c>
      <c r="R106" s="26">
        <v>371545.11324956617</v>
      </c>
      <c r="S106" s="26">
        <v>371844.27915727696</v>
      </c>
      <c r="T106" s="26">
        <v>372141.14708592405</v>
      </c>
      <c r="U106" s="26">
        <v>372589.28123723052</v>
      </c>
      <c r="V106" s="26">
        <v>373041.84719019395</v>
      </c>
      <c r="W106" s="26">
        <v>373468.40175922739</v>
      </c>
      <c r="X106" s="26">
        <v>373854.84241245547</v>
      </c>
      <c r="Y106" s="26">
        <v>374158.40967350191</v>
      </c>
      <c r="Z106" s="26">
        <v>374568.87071381416</v>
      </c>
      <c r="AA106" s="26">
        <v>374892.88931741857</v>
      </c>
      <c r="AB106" s="26">
        <v>375012.83627096313</v>
      </c>
      <c r="AC106" s="26">
        <v>375082.22767707612</v>
      </c>
      <c r="AD106" s="26">
        <v>375026.86331726098</v>
      </c>
      <c r="AE106" s="26">
        <v>375010.18497524504</v>
      </c>
      <c r="AF106" s="26">
        <v>374972.22918031586</v>
      </c>
      <c r="AG106" s="26">
        <v>375138.09502320702</v>
      </c>
      <c r="AH106" s="26">
        <v>375350.47514481144</v>
      </c>
      <c r="AI106" s="26">
        <v>375582.15792192973</v>
      </c>
      <c r="AJ106" s="26">
        <v>375809.27132413536</v>
      </c>
      <c r="AK106" s="26">
        <v>376016.36085713381</v>
      </c>
      <c r="AL106" s="26">
        <v>376193.64037260209</v>
      </c>
      <c r="AM106" s="26">
        <v>376314.60176131566</v>
      </c>
      <c r="AN106" s="26">
        <v>376371.56211001414</v>
      </c>
      <c r="AO106" s="26">
        <v>376354.12410868803</v>
      </c>
      <c r="AP106" s="26">
        <v>376269.3768392026</v>
      </c>
      <c r="AQ106" s="26">
        <v>376104.93221444869</v>
      </c>
      <c r="AR106" s="26">
        <v>375870.23625175457</v>
      </c>
      <c r="AS106" s="26">
        <v>375573.89591683494</v>
      </c>
      <c r="AT106" s="26">
        <v>375221.39831386035</v>
      </c>
      <c r="AU106" s="26">
        <v>374833.50118573545</v>
      </c>
      <c r="AV106" s="26">
        <v>374397.01349445153</v>
      </c>
      <c r="AW106" s="26">
        <v>373926.16497497418</v>
      </c>
      <c r="AX106" s="26">
        <v>373426.65925927053</v>
      </c>
      <c r="AY106" s="26">
        <v>372905.11965874385</v>
      </c>
      <c r="AZ106" s="26">
        <v>372371.40103496984</v>
      </c>
      <c r="BA106" s="26">
        <v>371836.55113902374</v>
      </c>
      <c r="BB106" s="26">
        <v>371305.97389859636</v>
      </c>
      <c r="BC106" s="26">
        <v>370795.34381374053</v>
      </c>
      <c r="BD106" s="26" t="s">
        <v>262</v>
      </c>
      <c r="BE106" s="26" t="s">
        <v>262</v>
      </c>
      <c r="BF106" s="26" t="s">
        <v>262</v>
      </c>
    </row>
    <row r="107" spans="1:58" hidden="1">
      <c r="A107" s="16"/>
      <c r="B107" s="16" t="s">
        <v>265</v>
      </c>
      <c r="C107" s="26">
        <v>362841</v>
      </c>
      <c r="D107" s="26">
        <v>366881</v>
      </c>
      <c r="E107" s="26">
        <v>369922</v>
      </c>
      <c r="F107" s="26">
        <v>370042</v>
      </c>
      <c r="G107" s="26">
        <v>367069</v>
      </c>
      <c r="H107" s="26">
        <v>363959.9722631778</v>
      </c>
      <c r="I107" s="26">
        <v>362026.23692673014</v>
      </c>
      <c r="J107" s="26">
        <v>361387.23334202176</v>
      </c>
      <c r="K107" s="26">
        <v>361574.71713272593</v>
      </c>
      <c r="L107" s="26">
        <v>362275.22481174907</v>
      </c>
      <c r="M107" s="26">
        <v>363030.75508344383</v>
      </c>
      <c r="N107" s="26">
        <v>363821.85594566679</v>
      </c>
      <c r="O107" s="26">
        <v>364650.60934348579</v>
      </c>
      <c r="P107" s="26">
        <v>365474.41998462926</v>
      </c>
      <c r="Q107" s="26">
        <v>366327.44685530232</v>
      </c>
      <c r="R107" s="26">
        <v>367165.90722251061</v>
      </c>
      <c r="S107" s="26">
        <v>367964.92373715906</v>
      </c>
      <c r="T107" s="26">
        <v>368744.79599624703</v>
      </c>
      <c r="U107" s="26">
        <v>369509.65526750311</v>
      </c>
      <c r="V107" s="26">
        <v>370320.6378817361</v>
      </c>
      <c r="W107" s="26">
        <v>371111.5837223414</v>
      </c>
      <c r="X107" s="26">
        <v>371853.35590996465</v>
      </c>
      <c r="Y107" s="26">
        <v>372487.60827919393</v>
      </c>
      <c r="Z107" s="26">
        <v>373013.23721828527</v>
      </c>
      <c r="AA107" s="26">
        <v>373484.0901575234</v>
      </c>
      <c r="AB107" s="26">
        <v>373796.23133460473</v>
      </c>
      <c r="AC107" s="26">
        <v>374065.27471818111</v>
      </c>
      <c r="AD107" s="26">
        <v>374204.33502106968</v>
      </c>
      <c r="AE107" s="26">
        <v>374313.94344823924</v>
      </c>
      <c r="AF107" s="26">
        <v>374400.7468392296</v>
      </c>
      <c r="AG107" s="26">
        <v>374485.23458949581</v>
      </c>
      <c r="AH107" s="26">
        <v>374566.64339830901</v>
      </c>
      <c r="AI107" s="26">
        <v>374662.05275881808</v>
      </c>
      <c r="AJ107" s="26">
        <v>374768.56009257567</v>
      </c>
      <c r="AK107" s="26">
        <v>374882.44507092627</v>
      </c>
      <c r="AL107" s="26">
        <v>374989.14582119253</v>
      </c>
      <c r="AM107" s="26">
        <v>375085.03592912346</v>
      </c>
      <c r="AN107" s="26">
        <v>375168.04804182908</v>
      </c>
      <c r="AO107" s="26">
        <v>375220.1038156884</v>
      </c>
      <c r="AP107" s="26">
        <v>375257.2112363599</v>
      </c>
      <c r="AQ107" s="26">
        <v>375260.58716038597</v>
      </c>
      <c r="AR107" s="26">
        <v>375242.93592470186</v>
      </c>
      <c r="AS107" s="26">
        <v>375207.37106234219</v>
      </c>
      <c r="AT107" s="26">
        <v>375146.6265217053</v>
      </c>
      <c r="AU107" s="26">
        <v>375060.66543292935</v>
      </c>
      <c r="AV107" s="26">
        <v>374952.13252852426</v>
      </c>
      <c r="AW107" s="26">
        <v>374829.46766462084</v>
      </c>
      <c r="AX107" s="26">
        <v>374684.16378206981</v>
      </c>
      <c r="AY107" s="26">
        <v>374522.06555819034</v>
      </c>
      <c r="AZ107" s="26">
        <v>374320.8198764355</v>
      </c>
      <c r="BA107" s="26">
        <v>374077.32630096358</v>
      </c>
      <c r="BB107" s="26">
        <v>373801.18149501691</v>
      </c>
      <c r="BC107" s="26">
        <v>373490.50844608544</v>
      </c>
      <c r="BD107" s="26" t="s">
        <v>262</v>
      </c>
      <c r="BE107" s="18" t="s">
        <v>262</v>
      </c>
      <c r="BF107" s="18" t="s">
        <v>262</v>
      </c>
    </row>
    <row r="108" spans="1:58" hidden="1">
      <c r="A108" s="16"/>
      <c r="B108" s="1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t="s">
        <v>262</v>
      </c>
      <c r="BE108" s="26" t="s">
        <v>262</v>
      </c>
      <c r="BF108" s="26" t="s">
        <v>262</v>
      </c>
    </row>
    <row r="109" spans="1:58" hidden="1">
      <c r="A109" s="16"/>
      <c r="B109" s="1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t="s">
        <v>262</v>
      </c>
      <c r="BE109" s="26" t="s">
        <v>262</v>
      </c>
      <c r="BF109" s="26" t="s">
        <v>262</v>
      </c>
    </row>
    <row r="110" spans="1:58" hidden="1">
      <c r="C110" s="24"/>
      <c r="D110" s="24"/>
      <c r="E110" s="24"/>
      <c r="F110" s="24"/>
      <c r="G110" s="24"/>
      <c r="BD110" s="1" t="s">
        <v>262</v>
      </c>
      <c r="BE110" s="1" t="s">
        <v>262</v>
      </c>
      <c r="BF110" s="1" t="s">
        <v>262</v>
      </c>
    </row>
    <row r="111" spans="1:58" s="57" customFormat="1" hidden="1">
      <c r="A111" s="49" t="s">
        <v>63</v>
      </c>
      <c r="B111" s="49" t="s">
        <v>24</v>
      </c>
      <c r="C111" s="50"/>
      <c r="D111" s="50"/>
      <c r="E111" s="50"/>
      <c r="F111" s="50"/>
      <c r="G111" s="50"/>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t="s">
        <v>262</v>
      </c>
      <c r="BE111" s="51" t="s">
        <v>262</v>
      </c>
      <c r="BF111" s="51" t="s">
        <v>262</v>
      </c>
    </row>
    <row r="112" spans="1:58" s="57" customFormat="1" hidden="1">
      <c r="A112" s="49" t="s">
        <v>64</v>
      </c>
      <c r="B112" s="49" t="s">
        <v>25</v>
      </c>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t="s">
        <v>262</v>
      </c>
      <c r="BE112" s="51" t="s">
        <v>262</v>
      </c>
      <c r="BF112" s="51" t="s">
        <v>262</v>
      </c>
    </row>
    <row r="113" spans="1:58" s="57" customFormat="1" hidden="1">
      <c r="A113" s="49"/>
      <c r="B113" s="49" t="s">
        <v>26</v>
      </c>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t="s">
        <v>262</v>
      </c>
      <c r="BE113" s="51" t="s">
        <v>262</v>
      </c>
      <c r="BF113" s="51" t="s">
        <v>262</v>
      </c>
    </row>
    <row r="114" spans="1:58" s="57" customFormat="1" hidden="1">
      <c r="A114" s="49"/>
      <c r="B114" s="49" t="s">
        <v>264</v>
      </c>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t="s">
        <v>262</v>
      </c>
      <c r="BE114" s="50" t="s">
        <v>262</v>
      </c>
      <c r="BF114" s="50" t="s">
        <v>262</v>
      </c>
    </row>
    <row r="115" spans="1:58" s="57" customFormat="1" hidden="1">
      <c r="A115" s="49"/>
      <c r="B115" s="49" t="s">
        <v>265</v>
      </c>
      <c r="C115" s="50"/>
      <c r="D115" s="50"/>
      <c r="E115" s="50"/>
      <c r="F115" s="50"/>
      <c r="G115" s="50"/>
      <c r="H115" s="51"/>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1"/>
      <c r="AX115" s="51"/>
      <c r="AY115" s="51"/>
      <c r="AZ115" s="51"/>
      <c r="BA115" s="51"/>
      <c r="BB115" s="51"/>
      <c r="BC115" s="51"/>
      <c r="BD115" s="51" t="s">
        <v>262</v>
      </c>
      <c r="BE115" s="51" t="s">
        <v>262</v>
      </c>
      <c r="BF115" s="51" t="s">
        <v>262</v>
      </c>
    </row>
    <row r="116" spans="1:58" s="57" customFormat="1" hidden="1">
      <c r="A116" s="49"/>
      <c r="B116" s="49" t="s">
        <v>33</v>
      </c>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t="s">
        <v>262</v>
      </c>
      <c r="BE116" s="50" t="s">
        <v>262</v>
      </c>
      <c r="BF116" s="50" t="s">
        <v>262</v>
      </c>
    </row>
    <row r="117" spans="1:58" s="57" customFormat="1" hidden="1">
      <c r="A117" s="49"/>
      <c r="B117" s="49" t="s">
        <v>34</v>
      </c>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1"/>
      <c r="AX117" s="51"/>
      <c r="AY117" s="51"/>
      <c r="AZ117" s="51"/>
      <c r="BA117" s="51"/>
      <c r="BB117" s="51"/>
      <c r="BC117" s="51"/>
      <c r="BD117" s="51" t="s">
        <v>262</v>
      </c>
      <c r="BE117" s="51" t="s">
        <v>262</v>
      </c>
      <c r="BF117" s="51" t="s">
        <v>262</v>
      </c>
    </row>
    <row r="118" spans="1:58" s="57" customFormat="1" hidden="1">
      <c r="A118" s="49" t="s">
        <v>65</v>
      </c>
      <c r="B118" s="49" t="s">
        <v>24</v>
      </c>
      <c r="C118" s="50"/>
      <c r="D118" s="50"/>
      <c r="E118" s="50"/>
      <c r="F118" s="50"/>
      <c r="G118" s="50"/>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t="s">
        <v>262</v>
      </c>
      <c r="BE118" s="51" t="s">
        <v>262</v>
      </c>
      <c r="BF118" s="51" t="s">
        <v>262</v>
      </c>
    </row>
    <row r="119" spans="1:58" s="57" customFormat="1" hidden="1">
      <c r="A119" s="49" t="s">
        <v>64</v>
      </c>
      <c r="B119" s="49" t="s">
        <v>25</v>
      </c>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t="s">
        <v>262</v>
      </c>
      <c r="BE119" s="51" t="s">
        <v>262</v>
      </c>
      <c r="BF119" s="51" t="s">
        <v>262</v>
      </c>
    </row>
    <row r="120" spans="1:58" s="57" customFormat="1" hidden="1">
      <c r="A120" s="49"/>
      <c r="B120" s="49" t="s">
        <v>26</v>
      </c>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t="s">
        <v>262</v>
      </c>
      <c r="BE120" s="51" t="s">
        <v>262</v>
      </c>
      <c r="BF120" s="51" t="s">
        <v>262</v>
      </c>
    </row>
    <row r="121" spans="1:58" s="57" customFormat="1" hidden="1">
      <c r="A121" s="49"/>
      <c r="B121" s="49" t="s">
        <v>264</v>
      </c>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t="s">
        <v>262</v>
      </c>
      <c r="BE121" s="50" t="s">
        <v>262</v>
      </c>
      <c r="BF121" s="50" t="s">
        <v>262</v>
      </c>
    </row>
    <row r="122" spans="1:58" s="57" customFormat="1" hidden="1">
      <c r="A122" s="49"/>
      <c r="B122" s="49" t="s">
        <v>265</v>
      </c>
      <c r="C122" s="50"/>
      <c r="D122" s="50"/>
      <c r="E122" s="50"/>
      <c r="F122" s="50"/>
      <c r="G122" s="50"/>
      <c r="H122" s="51"/>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1"/>
      <c r="AX122" s="51"/>
      <c r="AY122" s="51"/>
      <c r="AZ122" s="51"/>
      <c r="BA122" s="51"/>
      <c r="BB122" s="51"/>
      <c r="BC122" s="51"/>
      <c r="BD122" s="51" t="s">
        <v>262</v>
      </c>
      <c r="BE122" s="51" t="s">
        <v>262</v>
      </c>
      <c r="BF122" s="51" t="s">
        <v>262</v>
      </c>
    </row>
    <row r="123" spans="1:58" s="57" customFormat="1" hidden="1">
      <c r="A123" s="49"/>
      <c r="B123" s="49" t="s">
        <v>33</v>
      </c>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t="s">
        <v>262</v>
      </c>
      <c r="BE123" s="50" t="s">
        <v>262</v>
      </c>
      <c r="BF123" s="50" t="s">
        <v>262</v>
      </c>
    </row>
    <row r="124" spans="1:58" s="57" customFormat="1" hidden="1">
      <c r="A124" s="49"/>
      <c r="B124" s="49" t="s">
        <v>34</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1"/>
      <c r="AX124" s="51"/>
      <c r="AY124" s="51"/>
      <c r="AZ124" s="51"/>
      <c r="BA124" s="51"/>
      <c r="BB124" s="51"/>
      <c r="BC124" s="51"/>
      <c r="BD124" s="51" t="s">
        <v>262</v>
      </c>
      <c r="BE124" s="51" t="s">
        <v>262</v>
      </c>
      <c r="BF124" s="51" t="s">
        <v>262</v>
      </c>
    </row>
    <row r="125" spans="1:58" s="57" customFormat="1" hidden="1">
      <c r="A125" s="49" t="s">
        <v>66</v>
      </c>
      <c r="B125" s="49" t="s">
        <v>24</v>
      </c>
      <c r="C125" s="50"/>
      <c r="D125" s="50"/>
      <c r="E125" s="50"/>
      <c r="F125" s="50"/>
      <c r="G125" s="50"/>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t="s">
        <v>262</v>
      </c>
      <c r="BE125" s="51" t="s">
        <v>262</v>
      </c>
      <c r="BF125" s="51" t="s">
        <v>262</v>
      </c>
    </row>
    <row r="126" spans="1:58" s="57" customFormat="1" hidden="1">
      <c r="A126" s="49" t="s">
        <v>64</v>
      </c>
      <c r="B126" s="49" t="s">
        <v>25</v>
      </c>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t="s">
        <v>262</v>
      </c>
      <c r="BE126" s="51" t="s">
        <v>262</v>
      </c>
      <c r="BF126" s="51" t="s">
        <v>262</v>
      </c>
    </row>
    <row r="127" spans="1:58" s="57" customFormat="1" hidden="1">
      <c r="A127" s="49"/>
      <c r="B127" s="49" t="s">
        <v>26</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t="s">
        <v>262</v>
      </c>
      <c r="BE127" s="51" t="s">
        <v>262</v>
      </c>
      <c r="BF127" s="51" t="s">
        <v>262</v>
      </c>
    </row>
    <row r="128" spans="1:58" s="57" customFormat="1" hidden="1">
      <c r="A128" s="49"/>
      <c r="B128" s="49" t="s">
        <v>264</v>
      </c>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t="s">
        <v>262</v>
      </c>
      <c r="BE128" s="50" t="s">
        <v>262</v>
      </c>
      <c r="BF128" s="50" t="s">
        <v>262</v>
      </c>
    </row>
    <row r="129" spans="1:58" s="57" customFormat="1" hidden="1">
      <c r="A129" s="49"/>
      <c r="B129" s="49" t="s">
        <v>265</v>
      </c>
      <c r="C129" s="50"/>
      <c r="D129" s="50"/>
      <c r="E129" s="50"/>
      <c r="F129" s="50"/>
      <c r="G129" s="50"/>
      <c r="H129" s="51"/>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1"/>
      <c r="AX129" s="51"/>
      <c r="AY129" s="51"/>
      <c r="AZ129" s="51"/>
      <c r="BA129" s="51"/>
      <c r="BB129" s="51"/>
      <c r="BC129" s="51"/>
      <c r="BD129" s="51" t="s">
        <v>262</v>
      </c>
      <c r="BE129" s="51" t="s">
        <v>262</v>
      </c>
      <c r="BF129" s="51" t="s">
        <v>262</v>
      </c>
    </row>
    <row r="130" spans="1:58" s="57" customFormat="1" hidden="1">
      <c r="A130" s="49"/>
      <c r="B130" s="49" t="s">
        <v>33</v>
      </c>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t="s">
        <v>262</v>
      </c>
      <c r="BE130" s="50" t="s">
        <v>262</v>
      </c>
      <c r="BF130" s="50" t="s">
        <v>262</v>
      </c>
    </row>
    <row r="131" spans="1:58" s="57" customFormat="1" hidden="1">
      <c r="A131" s="49"/>
      <c r="B131" s="49" t="s">
        <v>34</v>
      </c>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1"/>
      <c r="AX131" s="51"/>
      <c r="AY131" s="51"/>
      <c r="AZ131" s="51"/>
      <c r="BA131" s="51"/>
      <c r="BB131" s="51"/>
      <c r="BC131" s="51"/>
      <c r="BD131" s="51" t="s">
        <v>262</v>
      </c>
      <c r="BE131" s="51" t="s">
        <v>262</v>
      </c>
      <c r="BF131" s="51" t="s">
        <v>262</v>
      </c>
    </row>
    <row r="132" spans="1:58" hidden="1">
      <c r="C132" s="24"/>
      <c r="D132" s="24"/>
      <c r="E132" s="24"/>
      <c r="F132" s="24"/>
      <c r="G132" s="24"/>
      <c r="BD132" s="1" t="s">
        <v>262</v>
      </c>
      <c r="BE132" s="1" t="s">
        <v>262</v>
      </c>
      <c r="BF132" s="1" t="s">
        <v>262</v>
      </c>
    </row>
    <row r="133" spans="1:58" s="57" customFormat="1" hidden="1">
      <c r="A133" s="49" t="s">
        <v>67</v>
      </c>
      <c r="B133" s="49" t="s">
        <v>24</v>
      </c>
      <c r="C133" s="50"/>
      <c r="D133" s="50"/>
      <c r="E133" s="50"/>
      <c r="F133" s="50"/>
      <c r="G133" s="50"/>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t="s">
        <v>262</v>
      </c>
      <c r="BE133" s="51" t="s">
        <v>262</v>
      </c>
      <c r="BF133" s="51" t="s">
        <v>262</v>
      </c>
    </row>
    <row r="134" spans="1:58" s="57" customFormat="1" hidden="1">
      <c r="A134" s="49" t="s">
        <v>64</v>
      </c>
      <c r="B134" s="49" t="s">
        <v>25</v>
      </c>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t="s">
        <v>262</v>
      </c>
      <c r="BE134" s="51" t="s">
        <v>262</v>
      </c>
      <c r="BF134" s="51" t="s">
        <v>262</v>
      </c>
    </row>
    <row r="135" spans="1:58" s="57" customFormat="1" hidden="1">
      <c r="A135" s="49"/>
      <c r="B135" s="49" t="s">
        <v>26</v>
      </c>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t="s">
        <v>262</v>
      </c>
      <c r="BE135" s="51" t="s">
        <v>262</v>
      </c>
      <c r="BF135" s="51" t="s">
        <v>262</v>
      </c>
    </row>
    <row r="136" spans="1:58" s="57" customFormat="1" hidden="1">
      <c r="A136" s="49"/>
      <c r="B136" s="49" t="s">
        <v>264</v>
      </c>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t="s">
        <v>262</v>
      </c>
      <c r="BE136" s="50" t="s">
        <v>262</v>
      </c>
      <c r="BF136" s="50" t="s">
        <v>262</v>
      </c>
    </row>
    <row r="137" spans="1:58" s="57" customFormat="1" hidden="1">
      <c r="A137" s="49"/>
      <c r="B137" s="49" t="s">
        <v>265</v>
      </c>
      <c r="C137" s="50"/>
      <c r="D137" s="50"/>
      <c r="E137" s="50"/>
      <c r="F137" s="50"/>
      <c r="G137" s="50"/>
      <c r="H137" s="51"/>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1"/>
      <c r="AX137" s="51"/>
      <c r="AY137" s="51"/>
      <c r="AZ137" s="51"/>
      <c r="BA137" s="51"/>
      <c r="BB137" s="51"/>
      <c r="BC137" s="51"/>
      <c r="BD137" s="51" t="s">
        <v>262</v>
      </c>
      <c r="BE137" s="51" t="s">
        <v>262</v>
      </c>
      <c r="BF137" s="51" t="s">
        <v>262</v>
      </c>
    </row>
    <row r="138" spans="1:58" s="57" customFormat="1" hidden="1">
      <c r="A138" s="49"/>
      <c r="B138" s="49" t="s">
        <v>33</v>
      </c>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t="s">
        <v>262</v>
      </c>
      <c r="BE138" s="50" t="s">
        <v>262</v>
      </c>
      <c r="BF138" s="50" t="s">
        <v>262</v>
      </c>
    </row>
    <row r="139" spans="1:58" s="57" customFormat="1" hidden="1">
      <c r="A139" s="49"/>
      <c r="B139" s="49" t="s">
        <v>34</v>
      </c>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1"/>
      <c r="AX139" s="51"/>
      <c r="AY139" s="51"/>
      <c r="AZ139" s="51"/>
      <c r="BA139" s="51"/>
      <c r="BB139" s="51"/>
      <c r="BC139" s="51"/>
      <c r="BD139" s="51" t="s">
        <v>262</v>
      </c>
      <c r="BE139" s="51" t="s">
        <v>262</v>
      </c>
      <c r="BF139" s="51" t="s">
        <v>262</v>
      </c>
    </row>
    <row r="140" spans="1:58" s="57" customFormat="1" hidden="1">
      <c r="A140" s="49" t="s">
        <v>68</v>
      </c>
      <c r="B140" s="49" t="s">
        <v>24</v>
      </c>
      <c r="C140" s="50"/>
      <c r="D140" s="50"/>
      <c r="E140" s="50"/>
      <c r="F140" s="50"/>
      <c r="G140" s="50"/>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t="s">
        <v>262</v>
      </c>
      <c r="BE140" s="51" t="s">
        <v>262</v>
      </c>
      <c r="BF140" s="51" t="s">
        <v>262</v>
      </c>
    </row>
    <row r="141" spans="1:58" s="57" customFormat="1" hidden="1">
      <c r="A141" s="49" t="s">
        <v>64</v>
      </c>
      <c r="B141" s="49" t="s">
        <v>25</v>
      </c>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t="s">
        <v>262</v>
      </c>
      <c r="BE141" s="51" t="s">
        <v>262</v>
      </c>
      <c r="BF141" s="51" t="s">
        <v>262</v>
      </c>
    </row>
    <row r="142" spans="1:58" s="57" customFormat="1" hidden="1">
      <c r="A142" s="49"/>
      <c r="B142" s="49" t="s">
        <v>26</v>
      </c>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t="s">
        <v>262</v>
      </c>
      <c r="BE142" s="51" t="s">
        <v>262</v>
      </c>
      <c r="BF142" s="51" t="s">
        <v>262</v>
      </c>
    </row>
    <row r="143" spans="1:58" s="57" customFormat="1" hidden="1">
      <c r="A143" s="49"/>
      <c r="B143" s="49" t="s">
        <v>264</v>
      </c>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t="s">
        <v>262</v>
      </c>
      <c r="BE143" s="50" t="s">
        <v>262</v>
      </c>
      <c r="BF143" s="50" t="s">
        <v>262</v>
      </c>
    </row>
    <row r="144" spans="1:58" s="57" customFormat="1" hidden="1">
      <c r="A144" s="49"/>
      <c r="B144" s="49" t="s">
        <v>265</v>
      </c>
      <c r="C144" s="50"/>
      <c r="D144" s="50"/>
      <c r="E144" s="50"/>
      <c r="F144" s="50"/>
      <c r="G144" s="50"/>
      <c r="H144" s="51"/>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1"/>
      <c r="AX144" s="51"/>
      <c r="AY144" s="51"/>
      <c r="AZ144" s="51"/>
      <c r="BA144" s="51"/>
      <c r="BB144" s="51"/>
      <c r="BC144" s="51"/>
      <c r="BD144" s="51" t="s">
        <v>262</v>
      </c>
      <c r="BE144" s="51" t="s">
        <v>262</v>
      </c>
      <c r="BF144" s="51" t="s">
        <v>262</v>
      </c>
    </row>
    <row r="145" spans="1:58" s="57" customFormat="1" hidden="1">
      <c r="A145" s="49"/>
      <c r="B145" s="49" t="s">
        <v>33</v>
      </c>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t="s">
        <v>262</v>
      </c>
      <c r="BE145" s="50" t="s">
        <v>262</v>
      </c>
      <c r="BF145" s="50" t="s">
        <v>262</v>
      </c>
    </row>
    <row r="146" spans="1:58" s="57" customFormat="1" hidden="1">
      <c r="A146" s="49"/>
      <c r="B146" s="49" t="s">
        <v>34</v>
      </c>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1"/>
      <c r="AX146" s="51"/>
      <c r="AY146" s="51"/>
      <c r="AZ146" s="51"/>
      <c r="BA146" s="51"/>
      <c r="BB146" s="51"/>
      <c r="BC146" s="51"/>
      <c r="BD146" s="51" t="s">
        <v>262</v>
      </c>
      <c r="BE146" s="51" t="s">
        <v>262</v>
      </c>
      <c r="BF146" s="51" t="s">
        <v>262</v>
      </c>
    </row>
    <row r="147" spans="1:58">
      <c r="C147" s="24"/>
      <c r="D147" s="24"/>
      <c r="E147" s="24"/>
      <c r="F147" s="24"/>
      <c r="G147" s="24"/>
      <c r="BD147" s="1" t="s">
        <v>262</v>
      </c>
      <c r="BE147" s="1" t="s">
        <v>262</v>
      </c>
      <c r="BF147" s="1" t="s">
        <v>262</v>
      </c>
    </row>
    <row r="148" spans="1:58">
      <c r="A148" s="16" t="s">
        <v>69</v>
      </c>
      <c r="B148" s="16" t="s">
        <v>24</v>
      </c>
      <c r="C148" s="17"/>
      <c r="D148" s="17"/>
      <c r="E148" s="17"/>
      <c r="F148" s="17"/>
      <c r="G148" s="17"/>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t="s">
        <v>262</v>
      </c>
      <c r="BE148" s="19" t="s">
        <v>262</v>
      </c>
      <c r="BF148" s="19" t="s">
        <v>262</v>
      </c>
    </row>
    <row r="149" spans="1:58">
      <c r="A149" s="16" t="s">
        <v>18</v>
      </c>
      <c r="B149" s="16" t="s">
        <v>25</v>
      </c>
      <c r="C149" s="19"/>
      <c r="D149" s="19"/>
      <c r="E149" s="19"/>
      <c r="F149" s="19"/>
      <c r="G149" s="19"/>
      <c r="H149" s="18"/>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t="s">
        <v>262</v>
      </c>
      <c r="BE149" s="19" t="s">
        <v>262</v>
      </c>
      <c r="BF149" s="19" t="s">
        <v>262</v>
      </c>
    </row>
    <row r="150" spans="1:58">
      <c r="A150" s="16"/>
      <c r="B150" s="16" t="s">
        <v>26</v>
      </c>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t="s">
        <v>262</v>
      </c>
      <c r="BE150" s="19" t="s">
        <v>262</v>
      </c>
      <c r="BF150" s="19" t="s">
        <v>262</v>
      </c>
    </row>
    <row r="151" spans="1:58">
      <c r="A151" s="16"/>
      <c r="B151" s="16" t="s">
        <v>264</v>
      </c>
      <c r="C151" s="26">
        <v>5665</v>
      </c>
      <c r="D151" s="26">
        <v>5734</v>
      </c>
      <c r="E151" s="26">
        <v>5255</v>
      </c>
      <c r="F151" s="26">
        <v>5344</v>
      </c>
      <c r="G151" s="26">
        <v>5009</v>
      </c>
      <c r="H151" s="26">
        <v>4782</v>
      </c>
      <c r="I151" s="26">
        <v>4496</v>
      </c>
      <c r="J151" s="26">
        <v>5195.9055534151239</v>
      </c>
      <c r="K151" s="26">
        <v>5190.0313065029295</v>
      </c>
      <c r="L151" s="26">
        <v>5187.7054304732192</v>
      </c>
      <c r="M151" s="26">
        <v>5192.8225448242256</v>
      </c>
      <c r="N151" s="26">
        <v>5197.1797345695668</v>
      </c>
      <c r="O151" s="26">
        <v>5208.2478268323357</v>
      </c>
      <c r="P151" s="26">
        <v>5224.5597889871979</v>
      </c>
      <c r="Q151" s="26">
        <v>5235.047408215185</v>
      </c>
      <c r="R151" s="26">
        <v>5243.328009603496</v>
      </c>
      <c r="S151" s="26">
        <v>5255.8119228828691</v>
      </c>
      <c r="T151" s="26">
        <v>5258.5939470199828</v>
      </c>
      <c r="U151" s="26">
        <v>5266.0931947113895</v>
      </c>
      <c r="V151" s="26">
        <v>5273.6141691143757</v>
      </c>
      <c r="W151" s="26">
        <v>5285.9254217680063</v>
      </c>
      <c r="X151" s="26">
        <v>5288.7184485472681</v>
      </c>
      <c r="Y151" s="26">
        <v>5307.9285092920263</v>
      </c>
      <c r="Z151" s="26">
        <v>5321.6660585784539</v>
      </c>
      <c r="AA151" s="26">
        <v>5327.6750853179019</v>
      </c>
      <c r="AB151" s="26">
        <v>5327.0469537989666</v>
      </c>
      <c r="AC151" s="26">
        <v>5321.9306570362378</v>
      </c>
      <c r="AD151" s="26">
        <v>5299.8662281154802</v>
      </c>
      <c r="AE151" s="26">
        <v>5281.8842758228702</v>
      </c>
      <c r="AF151" s="26">
        <v>5246.6615700519669</v>
      </c>
      <c r="AG151" s="26">
        <v>5219.9308828892681</v>
      </c>
      <c r="AH151" s="26">
        <v>5199.2576754154088</v>
      </c>
      <c r="AI151" s="26">
        <v>5185.7448047295102</v>
      </c>
      <c r="AJ151" s="26">
        <v>5166.1144652751154</v>
      </c>
      <c r="AK151" s="26">
        <v>5153.2004444611302</v>
      </c>
      <c r="AL151" s="26">
        <v>5143.0646272237736</v>
      </c>
      <c r="AM151" s="26">
        <v>5132.166733303683</v>
      </c>
      <c r="AN151" s="26">
        <v>5121.9120357267366</v>
      </c>
      <c r="AO151" s="26">
        <v>5111.8456923137483</v>
      </c>
      <c r="AP151" s="26">
        <v>5096.7648916556163</v>
      </c>
      <c r="AQ151" s="26">
        <v>5085.1246709791703</v>
      </c>
      <c r="AR151" s="26">
        <v>5068.0970960363347</v>
      </c>
      <c r="AS151" s="26">
        <v>5053.6766592587373</v>
      </c>
      <c r="AT151" s="26">
        <v>5042.4429103515367</v>
      </c>
      <c r="AU151" s="26">
        <v>5028.4846550739812</v>
      </c>
      <c r="AV151" s="26">
        <v>5017.1060499939458</v>
      </c>
      <c r="AW151" s="26">
        <v>4998.2107396700221</v>
      </c>
      <c r="AX151" s="26">
        <v>4978.5064110956337</v>
      </c>
      <c r="AY151" s="26">
        <v>4957.3841166939128</v>
      </c>
      <c r="AZ151" s="26">
        <v>4949.8855392039113</v>
      </c>
      <c r="BA151" s="26">
        <v>4943.8370587083682</v>
      </c>
      <c r="BB151" s="26">
        <v>4936.7469295004012</v>
      </c>
      <c r="BC151" s="26">
        <v>4942.5199084251399</v>
      </c>
      <c r="BD151" s="26" t="s">
        <v>262</v>
      </c>
      <c r="BE151" s="26" t="s">
        <v>262</v>
      </c>
      <c r="BF151" s="26" t="s">
        <v>262</v>
      </c>
    </row>
    <row r="152" spans="1:58">
      <c r="A152" s="16"/>
      <c r="B152" s="16" t="s">
        <v>265</v>
      </c>
      <c r="C152" s="26">
        <v>5665</v>
      </c>
      <c r="D152" s="26">
        <v>5734</v>
      </c>
      <c r="E152" s="26">
        <v>5255</v>
      </c>
      <c r="F152" s="26">
        <v>5344</v>
      </c>
      <c r="G152" s="26">
        <v>5009</v>
      </c>
      <c r="H152" s="19">
        <v>4831.203892132673</v>
      </c>
      <c r="I152" s="26">
        <v>4692.569730254877</v>
      </c>
      <c r="J152" s="26">
        <v>4621.9099082113198</v>
      </c>
      <c r="K152" s="26">
        <v>4610.4268841784169</v>
      </c>
      <c r="L152" s="26">
        <v>4639.9559181171171</v>
      </c>
      <c r="M152" s="26">
        <v>4688.8701736879484</v>
      </c>
      <c r="N152" s="26">
        <v>4736.7542518189766</v>
      </c>
      <c r="O152" s="26">
        <v>4784.2667318149961</v>
      </c>
      <c r="P152" s="26">
        <v>4830.9272967764973</v>
      </c>
      <c r="Q152" s="26">
        <v>4876.7289196868433</v>
      </c>
      <c r="R152" s="26">
        <v>4927.5154787181873</v>
      </c>
      <c r="S152" s="26">
        <v>4982.2991109397262</v>
      </c>
      <c r="T152" s="26">
        <v>5038.0517177650636</v>
      </c>
      <c r="U152" s="26">
        <v>5096.9289456630722</v>
      </c>
      <c r="V152" s="26">
        <v>5153.1736682156661</v>
      </c>
      <c r="W152" s="26">
        <v>5205.5559293629176</v>
      </c>
      <c r="X152" s="26">
        <v>5256.2687806215563</v>
      </c>
      <c r="Y152" s="26">
        <v>5296.8308943015236</v>
      </c>
      <c r="Z152" s="26">
        <v>5330.4068804996441</v>
      </c>
      <c r="AA152" s="26">
        <v>5357.2953709671729</v>
      </c>
      <c r="AB152" s="26">
        <v>5372.8671670590375</v>
      </c>
      <c r="AC152" s="26">
        <v>5376.6370038819732</v>
      </c>
      <c r="AD152" s="26">
        <v>5367.9559680033744</v>
      </c>
      <c r="AE152" s="26">
        <v>5344.5009818142726</v>
      </c>
      <c r="AF152" s="26">
        <v>5303.0896373383694</v>
      </c>
      <c r="AG152" s="26">
        <v>5249.9987001015134</v>
      </c>
      <c r="AH152" s="26">
        <v>5182.798394174446</v>
      </c>
      <c r="AI152" s="26">
        <v>5106.8766903793057</v>
      </c>
      <c r="AJ152" s="26">
        <v>5024.6022581531497</v>
      </c>
      <c r="AK152" s="26">
        <v>4941.1007159678975</v>
      </c>
      <c r="AL152" s="26">
        <v>4860.7914037051096</v>
      </c>
      <c r="AM152" s="26">
        <v>4789.8245196469697</v>
      </c>
      <c r="AN152" s="26">
        <v>4726.1598672963346</v>
      </c>
      <c r="AO152" s="26">
        <v>4677.2756515521369</v>
      </c>
      <c r="AP152" s="26">
        <v>4638.6934422936265</v>
      </c>
      <c r="AQ152" s="26">
        <v>4612.4400935866533</v>
      </c>
      <c r="AR152" s="26">
        <v>4600.0880291855265</v>
      </c>
      <c r="AS152" s="26">
        <v>4598.4889964162976</v>
      </c>
      <c r="AT152" s="26">
        <v>4606.8589593671431</v>
      </c>
      <c r="AU152" s="26">
        <v>4624.9152358569481</v>
      </c>
      <c r="AV152" s="26">
        <v>4649.3753700204679</v>
      </c>
      <c r="AW152" s="19">
        <v>4682.5264255574348</v>
      </c>
      <c r="AX152" s="19">
        <v>4719.8387782882919</v>
      </c>
      <c r="AY152" s="19">
        <v>4760.9248512872873</v>
      </c>
      <c r="AZ152" s="19">
        <v>4801.5163518231066</v>
      </c>
      <c r="BA152" s="19">
        <v>4841.6816101430222</v>
      </c>
      <c r="BB152" s="19">
        <v>4879.9286216839319</v>
      </c>
      <c r="BC152" s="19">
        <v>4914.8493366599205</v>
      </c>
      <c r="BD152" s="19" t="s">
        <v>262</v>
      </c>
      <c r="BE152" s="19" t="s">
        <v>262</v>
      </c>
      <c r="BF152" s="19" t="s">
        <v>262</v>
      </c>
    </row>
    <row r="153" spans="1:58">
      <c r="A153" s="16"/>
      <c r="B153" s="16" t="s">
        <v>33</v>
      </c>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t="s">
        <v>262</v>
      </c>
      <c r="BE153" s="26" t="s">
        <v>262</v>
      </c>
      <c r="BF153" s="26" t="s">
        <v>262</v>
      </c>
    </row>
    <row r="154" spans="1:58">
      <c r="A154" s="16"/>
      <c r="B154" s="16" t="s">
        <v>34</v>
      </c>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19"/>
      <c r="AX154" s="19"/>
      <c r="AY154" s="19"/>
      <c r="AZ154" s="19"/>
      <c r="BA154" s="19"/>
      <c r="BB154" s="19"/>
      <c r="BC154" s="19"/>
      <c r="BD154" s="19" t="s">
        <v>262</v>
      </c>
      <c r="BE154" s="19" t="s">
        <v>262</v>
      </c>
      <c r="BF154" s="19" t="s">
        <v>262</v>
      </c>
    </row>
    <row r="155" spans="1:58">
      <c r="A155" s="16" t="s">
        <v>70</v>
      </c>
      <c r="B155" s="16" t="s">
        <v>24</v>
      </c>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19"/>
      <c r="AX155" s="19"/>
      <c r="AY155" s="19"/>
      <c r="AZ155" s="19"/>
      <c r="BA155" s="19"/>
      <c r="BB155" s="19"/>
      <c r="BC155" s="19"/>
      <c r="BD155" s="19" t="s">
        <v>262</v>
      </c>
      <c r="BE155" s="19" t="s">
        <v>262</v>
      </c>
      <c r="BF155" s="19" t="s">
        <v>262</v>
      </c>
    </row>
    <row r="156" spans="1:58">
      <c r="A156" s="16" t="s">
        <v>18</v>
      </c>
      <c r="B156" s="16" t="s">
        <v>25</v>
      </c>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19"/>
      <c r="AX156" s="19"/>
      <c r="AY156" s="19"/>
      <c r="AZ156" s="19"/>
      <c r="BA156" s="19"/>
      <c r="BB156" s="19"/>
      <c r="BC156" s="19"/>
      <c r="BD156" s="19" t="s">
        <v>262</v>
      </c>
      <c r="BE156" s="19" t="s">
        <v>262</v>
      </c>
      <c r="BF156" s="19" t="s">
        <v>262</v>
      </c>
    </row>
    <row r="157" spans="1:58">
      <c r="A157" s="16"/>
      <c r="B157" s="16" t="s">
        <v>26</v>
      </c>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19"/>
      <c r="AX157" s="19"/>
      <c r="AY157" s="19"/>
      <c r="AZ157" s="19"/>
      <c r="BA157" s="19"/>
      <c r="BB157" s="19"/>
      <c r="BC157" s="19"/>
      <c r="BD157" s="19" t="s">
        <v>262</v>
      </c>
      <c r="BE157" s="19" t="s">
        <v>262</v>
      </c>
      <c r="BF157" s="19" t="s">
        <v>262</v>
      </c>
    </row>
    <row r="158" spans="1:58">
      <c r="A158" s="16"/>
      <c r="B158" s="16" t="s">
        <v>264</v>
      </c>
      <c r="C158" s="26">
        <v>2948.9999999999995</v>
      </c>
      <c r="D158" s="26">
        <v>2889</v>
      </c>
      <c r="E158" s="26">
        <v>2717</v>
      </c>
      <c r="F158" s="26">
        <v>2664</v>
      </c>
      <c r="G158" s="26">
        <v>2611</v>
      </c>
      <c r="H158" s="26">
        <v>2473</v>
      </c>
      <c r="I158" s="26">
        <v>2336</v>
      </c>
      <c r="J158" s="26">
        <v>2561.1744002744026</v>
      </c>
      <c r="K158" s="26">
        <v>2558.3574601336577</v>
      </c>
      <c r="L158" s="26">
        <v>2557.2921821117852</v>
      </c>
      <c r="M158" s="26">
        <v>2559.8944725604197</v>
      </c>
      <c r="N158" s="26">
        <v>2562.0916793683764</v>
      </c>
      <c r="O158" s="26">
        <v>2567.6023501261038</v>
      </c>
      <c r="P158" s="26">
        <v>2575.6970393049028</v>
      </c>
      <c r="Q158" s="26">
        <v>2580.9219470457374</v>
      </c>
      <c r="R158" s="26">
        <v>2585.0296925238572</v>
      </c>
      <c r="S158" s="26">
        <v>2591.207090455413</v>
      </c>
      <c r="T158" s="26">
        <v>2592.5775461815856</v>
      </c>
      <c r="U158" s="26">
        <v>2596.3100076727169</v>
      </c>
      <c r="V158" s="26">
        <v>2600.0279429677398</v>
      </c>
      <c r="W158" s="26">
        <v>2606.1275953480604</v>
      </c>
      <c r="X158" s="26">
        <v>2607.5011941536495</v>
      </c>
      <c r="Y158" s="26">
        <v>2616.9665276856636</v>
      </c>
      <c r="Z158" s="26">
        <v>2623.735260508789</v>
      </c>
      <c r="AA158" s="26">
        <v>2626.6935217984092</v>
      </c>
      <c r="AB158" s="26">
        <v>2626.3831907987897</v>
      </c>
      <c r="AC158" s="26">
        <v>2623.839034726087</v>
      </c>
      <c r="AD158" s="26">
        <v>2612.9481672504817</v>
      </c>
      <c r="AE158" s="26">
        <v>2604.0355721879378</v>
      </c>
      <c r="AF158" s="26">
        <v>2586.636293935594</v>
      </c>
      <c r="AG158" s="26">
        <v>2573.4552417268574</v>
      </c>
      <c r="AH158" s="26">
        <v>2563.2524723910783</v>
      </c>
      <c r="AI158" s="26">
        <v>2556.6057546746661</v>
      </c>
      <c r="AJ158" s="26">
        <v>2546.9590523963602</v>
      </c>
      <c r="AK158" s="26">
        <v>2540.591792771188</v>
      </c>
      <c r="AL158" s="26">
        <v>2535.6076315829637</v>
      </c>
      <c r="AM158" s="26">
        <v>2530.2520379002772</v>
      </c>
      <c r="AN158" s="26">
        <v>2525.2255579669127</v>
      </c>
      <c r="AO158" s="26">
        <v>2520.2571143579407</v>
      </c>
      <c r="AP158" s="26">
        <v>2512.8101104865741</v>
      </c>
      <c r="AQ158" s="26">
        <v>2507.0748445793261</v>
      </c>
      <c r="AR158" s="26">
        <v>2498.695401135592</v>
      </c>
      <c r="AS158" s="26">
        <v>2491.6594138062101</v>
      </c>
      <c r="AT158" s="26">
        <v>2486.1806726599366</v>
      </c>
      <c r="AU158" s="26">
        <v>2479.3250230977737</v>
      </c>
      <c r="AV158" s="26">
        <v>2473.7667786591783</v>
      </c>
      <c r="AW158" s="19">
        <v>2464.5062511047213</v>
      </c>
      <c r="AX158" s="19">
        <v>2454.8335039040394</v>
      </c>
      <c r="AY158" s="19">
        <v>2444.4525936846112</v>
      </c>
      <c r="AZ158" s="19">
        <v>2440.7755543388334</v>
      </c>
      <c r="BA158" s="19">
        <v>2437.7994478408932</v>
      </c>
      <c r="BB158" s="19">
        <v>2434.3525218751133</v>
      </c>
      <c r="BC158" s="19">
        <v>2437.2459960883948</v>
      </c>
      <c r="BD158" s="19" t="s">
        <v>262</v>
      </c>
      <c r="BE158" s="19" t="s">
        <v>262</v>
      </c>
      <c r="BF158" s="19" t="s">
        <v>262</v>
      </c>
    </row>
    <row r="159" spans="1:58">
      <c r="A159" s="16"/>
      <c r="B159" s="16" t="s">
        <v>265</v>
      </c>
      <c r="C159" s="26">
        <v>2949</v>
      </c>
      <c r="D159" s="26">
        <v>2889</v>
      </c>
      <c r="E159" s="26">
        <v>2717</v>
      </c>
      <c r="F159" s="26">
        <v>2664</v>
      </c>
      <c r="G159" s="26">
        <v>2611</v>
      </c>
      <c r="H159" s="26">
        <v>2475.58438087478</v>
      </c>
      <c r="I159" s="26">
        <v>2404.546069625027</v>
      </c>
      <c r="J159" s="26">
        <v>2368.3388724725169</v>
      </c>
      <c r="K159" s="26">
        <v>2362.4547914906825</v>
      </c>
      <c r="L159" s="26">
        <v>2377.5859299880681</v>
      </c>
      <c r="M159" s="26">
        <v>2402.6503590200232</v>
      </c>
      <c r="N159" s="26">
        <v>2427.186909031253</v>
      </c>
      <c r="O159" s="26">
        <v>2451.5330463504233</v>
      </c>
      <c r="P159" s="26">
        <v>2475.4426490913861</v>
      </c>
      <c r="Q159" s="26">
        <v>2498.9121165009919</v>
      </c>
      <c r="R159" s="26">
        <v>2524.9359430882137</v>
      </c>
      <c r="S159" s="26">
        <v>2553.0079324480666</v>
      </c>
      <c r="T159" s="26">
        <v>2581.5764395389424</v>
      </c>
      <c r="U159" s="26">
        <v>2611.7460513019378</v>
      </c>
      <c r="V159" s="26">
        <v>2640.5667261827016</v>
      </c>
      <c r="W159" s="26">
        <v>2667.40821547323</v>
      </c>
      <c r="X159" s="26">
        <v>2693.3942730457438</v>
      </c>
      <c r="Y159" s="26">
        <v>2714.1789340377827</v>
      </c>
      <c r="Z159" s="26">
        <v>2731.3837941224274</v>
      </c>
      <c r="AA159" s="26">
        <v>2745.161876876316</v>
      </c>
      <c r="AB159" s="26">
        <v>2753.141108564294</v>
      </c>
      <c r="AC159" s="26">
        <v>2755.0728318708807</v>
      </c>
      <c r="AD159" s="26">
        <v>2750.6245334113878</v>
      </c>
      <c r="AE159" s="26">
        <v>2738.6058319117615</v>
      </c>
      <c r="AF159" s="26">
        <v>2717.3860117873169</v>
      </c>
      <c r="AG159" s="26">
        <v>2690.1813857926263</v>
      </c>
      <c r="AH159" s="26">
        <v>2655.7468987667398</v>
      </c>
      <c r="AI159" s="26">
        <v>2616.8434311671385</v>
      </c>
      <c r="AJ159" s="26">
        <v>2574.6847262331389</v>
      </c>
      <c r="AK159" s="26">
        <v>2531.8972309776827</v>
      </c>
      <c r="AL159" s="26">
        <v>2490.7454842256348</v>
      </c>
      <c r="AM159" s="26">
        <v>2454.3809436978017</v>
      </c>
      <c r="AN159" s="26">
        <v>2421.7581808229602</v>
      </c>
      <c r="AO159" s="26">
        <v>2396.7091446676623</v>
      </c>
      <c r="AP159" s="26">
        <v>2376.9390176449651</v>
      </c>
      <c r="AQ159" s="26">
        <v>2363.4863914557709</v>
      </c>
      <c r="AR159" s="26">
        <v>2357.1570006070874</v>
      </c>
      <c r="AS159" s="26">
        <v>2356.3376312249638</v>
      </c>
      <c r="AT159" s="26">
        <v>2360.6265310545396</v>
      </c>
      <c r="AU159" s="26">
        <v>2369.8788493281913</v>
      </c>
      <c r="AV159" s="26">
        <v>2382.4126043592964</v>
      </c>
      <c r="AW159" s="19">
        <v>2399.3997233319546</v>
      </c>
      <c r="AX159" s="19">
        <v>2418.5191560233834</v>
      </c>
      <c r="AY159" s="19">
        <v>2439.5723019594157</v>
      </c>
      <c r="AZ159" s="19">
        <v>2460.3720212356775</v>
      </c>
      <c r="BA159" s="19">
        <v>2480.953327338801</v>
      </c>
      <c r="BB159" s="19">
        <v>2500.5516938122178</v>
      </c>
      <c r="BC159" s="19">
        <v>2518.4456139393137</v>
      </c>
      <c r="BD159" s="19" t="s">
        <v>262</v>
      </c>
      <c r="BE159" s="19" t="s">
        <v>262</v>
      </c>
      <c r="BF159" s="19" t="s">
        <v>262</v>
      </c>
    </row>
    <row r="160" spans="1:58">
      <c r="A160" s="16"/>
      <c r="B160" s="16" t="s">
        <v>33</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19"/>
      <c r="AX160" s="19"/>
      <c r="AY160" s="19"/>
      <c r="AZ160" s="19"/>
      <c r="BA160" s="19"/>
      <c r="BB160" s="19"/>
      <c r="BC160" s="19"/>
      <c r="BD160" s="19" t="s">
        <v>262</v>
      </c>
      <c r="BE160" s="19" t="s">
        <v>262</v>
      </c>
      <c r="BF160" s="19" t="s">
        <v>262</v>
      </c>
    </row>
    <row r="161" spans="1:58">
      <c r="A161" s="16"/>
      <c r="B161" s="16" t="s">
        <v>34</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19"/>
      <c r="AX161" s="19"/>
      <c r="AY161" s="19"/>
      <c r="AZ161" s="19"/>
      <c r="BA161" s="19"/>
      <c r="BB161" s="19"/>
      <c r="BC161" s="19"/>
      <c r="BD161" s="19" t="s">
        <v>262</v>
      </c>
      <c r="BE161" s="19" t="s">
        <v>262</v>
      </c>
      <c r="BF161" s="19" t="s">
        <v>262</v>
      </c>
    </row>
    <row r="162" spans="1:58">
      <c r="A162" s="16" t="s">
        <v>71</v>
      </c>
      <c r="B162" s="16" t="s">
        <v>24</v>
      </c>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19"/>
      <c r="AX162" s="19"/>
      <c r="AY162" s="19"/>
      <c r="AZ162" s="19"/>
      <c r="BA162" s="19"/>
      <c r="BB162" s="19"/>
      <c r="BC162" s="19"/>
      <c r="BD162" s="19" t="s">
        <v>262</v>
      </c>
      <c r="BE162" s="19" t="s">
        <v>262</v>
      </c>
      <c r="BF162" s="19" t="s">
        <v>262</v>
      </c>
    </row>
    <row r="163" spans="1:58">
      <c r="A163" s="16" t="s">
        <v>18</v>
      </c>
      <c r="B163" s="16" t="s">
        <v>25</v>
      </c>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19"/>
      <c r="AX163" s="19"/>
      <c r="AY163" s="19"/>
      <c r="AZ163" s="19"/>
      <c r="BA163" s="19"/>
      <c r="BB163" s="19"/>
      <c r="BC163" s="19"/>
      <c r="BD163" s="19" t="s">
        <v>262</v>
      </c>
      <c r="BE163" s="19" t="s">
        <v>262</v>
      </c>
      <c r="BF163" s="19" t="s">
        <v>262</v>
      </c>
    </row>
    <row r="164" spans="1:58">
      <c r="A164" s="16"/>
      <c r="B164" s="16" t="s">
        <v>26</v>
      </c>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19"/>
      <c r="AX164" s="19"/>
      <c r="AY164" s="19"/>
      <c r="AZ164" s="19"/>
      <c r="BA164" s="19"/>
      <c r="BB164" s="19"/>
      <c r="BC164" s="19"/>
      <c r="BD164" s="19" t="s">
        <v>262</v>
      </c>
      <c r="BE164" s="19" t="s">
        <v>262</v>
      </c>
      <c r="BF164" s="19" t="s">
        <v>262</v>
      </c>
    </row>
    <row r="165" spans="1:58">
      <c r="A165" s="16"/>
      <c r="B165" s="16" t="s">
        <v>264</v>
      </c>
      <c r="C165" s="26">
        <v>2716</v>
      </c>
      <c r="D165" s="26">
        <v>2845</v>
      </c>
      <c r="E165" s="26">
        <v>2538</v>
      </c>
      <c r="F165" s="26">
        <v>2680</v>
      </c>
      <c r="G165" s="26">
        <v>2398</v>
      </c>
      <c r="H165" s="26">
        <v>2309</v>
      </c>
      <c r="I165" s="26">
        <v>2160</v>
      </c>
      <c r="J165" s="26">
        <v>2634.7311531407213</v>
      </c>
      <c r="K165" s="26">
        <v>2631.6738463692727</v>
      </c>
      <c r="L165" s="26">
        <v>2630.4132483614339</v>
      </c>
      <c r="M165" s="26">
        <v>2632.9280722638059</v>
      </c>
      <c r="N165" s="26">
        <v>2635.0880552011904</v>
      </c>
      <c r="O165" s="26">
        <v>2640.6454767062314</v>
      </c>
      <c r="P165" s="26">
        <v>2648.8627496822951</v>
      </c>
      <c r="Q165" s="26">
        <v>2654.1254611694471</v>
      </c>
      <c r="R165" s="26">
        <v>2658.2983170796388</v>
      </c>
      <c r="S165" s="26">
        <v>2664.6048324274557</v>
      </c>
      <c r="T165" s="26">
        <v>2666.0164008383977</v>
      </c>
      <c r="U165" s="26">
        <v>2669.7831870386726</v>
      </c>
      <c r="V165" s="26">
        <v>2673.5862261466359</v>
      </c>
      <c r="W165" s="26">
        <v>2679.7978264199464</v>
      </c>
      <c r="X165" s="26">
        <v>2681.2172543936185</v>
      </c>
      <c r="Y165" s="26">
        <v>2690.9619816063632</v>
      </c>
      <c r="Z165" s="26">
        <v>2697.9307980696649</v>
      </c>
      <c r="AA165" s="26">
        <v>2700.9815635194918</v>
      </c>
      <c r="AB165" s="26">
        <v>2700.6637630001769</v>
      </c>
      <c r="AC165" s="26">
        <v>2698.0916223101513</v>
      </c>
      <c r="AD165" s="26">
        <v>2686.9180608649986</v>
      </c>
      <c r="AE165" s="26">
        <v>2677.8487036349329</v>
      </c>
      <c r="AF165" s="26">
        <v>2660.0252761163729</v>
      </c>
      <c r="AG165" s="26">
        <v>2646.4756411624103</v>
      </c>
      <c r="AH165" s="26">
        <v>2636.0052030243305</v>
      </c>
      <c r="AI165" s="26">
        <v>2629.1390500548441</v>
      </c>
      <c r="AJ165" s="26">
        <v>2619.1554128787548</v>
      </c>
      <c r="AK165" s="26">
        <v>2612.6086516899427</v>
      </c>
      <c r="AL165" s="26">
        <v>2607.4569956408109</v>
      </c>
      <c r="AM165" s="26">
        <v>2601.9146954034054</v>
      </c>
      <c r="AN165" s="26">
        <v>2596.6864777598244</v>
      </c>
      <c r="AO165" s="26">
        <v>2591.5885779558075</v>
      </c>
      <c r="AP165" s="26">
        <v>2583.9547811690418</v>
      </c>
      <c r="AQ165" s="26">
        <v>2578.0498263998443</v>
      </c>
      <c r="AR165" s="26">
        <v>2569.4016949007428</v>
      </c>
      <c r="AS165" s="26">
        <v>2562.0172454525273</v>
      </c>
      <c r="AT165" s="26">
        <v>2556.2622376915997</v>
      </c>
      <c r="AU165" s="26">
        <v>2549.159631976207</v>
      </c>
      <c r="AV165" s="26">
        <v>2543.3392713347675</v>
      </c>
      <c r="AW165" s="19">
        <v>2533.7044885653008</v>
      </c>
      <c r="AX165" s="19">
        <v>2523.6729071915938</v>
      </c>
      <c r="AY165" s="19">
        <v>2512.9315230093016</v>
      </c>
      <c r="AZ165" s="19">
        <v>2509.1099848650783</v>
      </c>
      <c r="BA165" s="19">
        <v>2506.037610867475</v>
      </c>
      <c r="BB165" s="19">
        <v>2502.3944076252883</v>
      </c>
      <c r="BC165" s="19">
        <v>2505.2739123367451</v>
      </c>
      <c r="BD165" s="19" t="s">
        <v>262</v>
      </c>
      <c r="BE165" s="19" t="s">
        <v>262</v>
      </c>
      <c r="BF165" s="19" t="s">
        <v>262</v>
      </c>
    </row>
    <row r="166" spans="1:58">
      <c r="A166" s="16"/>
      <c r="B166" s="16" t="s">
        <v>265</v>
      </c>
      <c r="C166" s="26">
        <v>2716</v>
      </c>
      <c r="D166" s="26">
        <v>2845</v>
      </c>
      <c r="E166" s="26">
        <v>2538</v>
      </c>
      <c r="F166" s="26">
        <v>2680</v>
      </c>
      <c r="G166" s="26">
        <v>2398</v>
      </c>
      <c r="H166" s="26">
        <v>2355.619511257893</v>
      </c>
      <c r="I166" s="26">
        <v>2288.0236606298499</v>
      </c>
      <c r="J166" s="26">
        <v>2253.5710357388029</v>
      </c>
      <c r="K166" s="26">
        <v>2247.9720926877344</v>
      </c>
      <c r="L166" s="26">
        <v>2262.369988129049</v>
      </c>
      <c r="M166" s="26">
        <v>2286.2198146679252</v>
      </c>
      <c r="N166" s="26">
        <v>2309.5673427877236</v>
      </c>
      <c r="O166" s="26">
        <v>2332.7336854645728</v>
      </c>
      <c r="P166" s="26">
        <v>2355.4846476851112</v>
      </c>
      <c r="Q166" s="26">
        <v>2377.8168031858513</v>
      </c>
      <c r="R166" s="26">
        <v>2402.5795356299736</v>
      </c>
      <c r="S166" s="26">
        <v>2429.2911784916596</v>
      </c>
      <c r="T166" s="26">
        <v>2456.4752782261212</v>
      </c>
      <c r="U166" s="26">
        <v>2485.1828943611345</v>
      </c>
      <c r="V166" s="26">
        <v>2512.6069420329645</v>
      </c>
      <c r="W166" s="26">
        <v>2538.1477138896876</v>
      </c>
      <c r="X166" s="26">
        <v>2562.8745075758125</v>
      </c>
      <c r="Y166" s="26">
        <v>2582.6519602637409</v>
      </c>
      <c r="Z166" s="26">
        <v>2599.0230863772167</v>
      </c>
      <c r="AA166" s="26">
        <v>2612.1334940908569</v>
      </c>
      <c r="AB166" s="26">
        <v>2619.7260584947435</v>
      </c>
      <c r="AC166" s="26">
        <v>2621.5641720110925</v>
      </c>
      <c r="AD166" s="26">
        <v>2617.3314345919866</v>
      </c>
      <c r="AE166" s="26">
        <v>2605.8951499025111</v>
      </c>
      <c r="AF166" s="26">
        <v>2585.7036255510525</v>
      </c>
      <c r="AG166" s="26">
        <v>2559.817314308887</v>
      </c>
      <c r="AH166" s="26">
        <v>2527.0514954077062</v>
      </c>
      <c r="AI166" s="26">
        <v>2490.0332592121672</v>
      </c>
      <c r="AJ166" s="26">
        <v>2449.9175319200108</v>
      </c>
      <c r="AK166" s="26">
        <v>2409.2034849902147</v>
      </c>
      <c r="AL166" s="26">
        <v>2370.0459194794748</v>
      </c>
      <c r="AM166" s="26">
        <v>2335.443575949168</v>
      </c>
      <c r="AN166" s="26">
        <v>2304.4016864733744</v>
      </c>
      <c r="AO166" s="26">
        <v>2280.5665068844746</v>
      </c>
      <c r="AP166" s="26">
        <v>2261.7544246486614</v>
      </c>
      <c r="AQ166" s="26">
        <v>2248.9537021308824</v>
      </c>
      <c r="AR166" s="26">
        <v>2242.9310285784391</v>
      </c>
      <c r="AS166" s="26">
        <v>2242.1513651913338</v>
      </c>
      <c r="AT166" s="26">
        <v>2246.2324283126036</v>
      </c>
      <c r="AU166" s="26">
        <v>2255.0363865287568</v>
      </c>
      <c r="AV166" s="26">
        <v>2266.9627656611715</v>
      </c>
      <c r="AW166" s="19">
        <v>2283.1267022254801</v>
      </c>
      <c r="AX166" s="19">
        <v>2301.3196222649085</v>
      </c>
      <c r="AY166" s="19">
        <v>2321.3525493278717</v>
      </c>
      <c r="AZ166" s="19">
        <v>2341.1443305874291</v>
      </c>
      <c r="BA166" s="19">
        <v>2360.7282828042212</v>
      </c>
      <c r="BB166" s="19">
        <v>2379.3769278717141</v>
      </c>
      <c r="BC166" s="19">
        <v>2396.4037227206068</v>
      </c>
      <c r="BD166" s="19" t="s">
        <v>262</v>
      </c>
      <c r="BE166" s="19" t="s">
        <v>262</v>
      </c>
      <c r="BF166" s="19" t="s">
        <v>262</v>
      </c>
    </row>
    <row r="167" spans="1:58">
      <c r="A167" s="16"/>
      <c r="B167" s="16" t="s">
        <v>33</v>
      </c>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19"/>
      <c r="AX167" s="19"/>
      <c r="AY167" s="19"/>
      <c r="AZ167" s="19"/>
      <c r="BA167" s="19"/>
      <c r="BB167" s="19"/>
      <c r="BC167" s="19"/>
      <c r="BD167" s="19" t="s">
        <v>262</v>
      </c>
      <c r="BE167" s="19" t="s">
        <v>262</v>
      </c>
      <c r="BF167" s="19" t="s">
        <v>262</v>
      </c>
    </row>
    <row r="168" spans="1:58">
      <c r="A168" s="16"/>
      <c r="B168" s="16" t="s">
        <v>34</v>
      </c>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19"/>
      <c r="AX168" s="19"/>
      <c r="AY168" s="19"/>
      <c r="AZ168" s="19"/>
      <c r="BA168" s="19"/>
      <c r="BB168" s="19"/>
      <c r="BC168" s="19"/>
      <c r="BD168" s="19" t="s">
        <v>262</v>
      </c>
      <c r="BE168" s="19" t="s">
        <v>262</v>
      </c>
      <c r="BF168" s="19" t="s">
        <v>262</v>
      </c>
    </row>
    <row r="169" spans="1:58">
      <c r="A169" s="16" t="s">
        <v>72</v>
      </c>
      <c r="B169" s="16" t="s">
        <v>24</v>
      </c>
      <c r="C169" s="17"/>
      <c r="D169" s="17"/>
      <c r="E169" s="17"/>
      <c r="F169" s="17"/>
      <c r="G169" s="17"/>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t="s">
        <v>262</v>
      </c>
      <c r="BE169" s="19" t="s">
        <v>262</v>
      </c>
      <c r="BF169" s="19" t="s">
        <v>262</v>
      </c>
    </row>
    <row r="170" spans="1:58">
      <c r="A170" s="16" t="s">
        <v>19</v>
      </c>
      <c r="B170" s="16" t="s">
        <v>25</v>
      </c>
      <c r="C170" s="19"/>
      <c r="D170" s="19"/>
      <c r="E170" s="19"/>
      <c r="F170" s="19"/>
      <c r="G170" s="19"/>
      <c r="H170" s="18"/>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t="s">
        <v>262</v>
      </c>
      <c r="BE170" s="19" t="s">
        <v>262</v>
      </c>
      <c r="BF170" s="19" t="s">
        <v>262</v>
      </c>
    </row>
    <row r="171" spans="1:58">
      <c r="A171" s="16"/>
      <c r="B171" s="16" t="s">
        <v>26</v>
      </c>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row>
    <row r="172" spans="1:58">
      <c r="A172" s="16"/>
      <c r="B172" s="16" t="s">
        <v>264</v>
      </c>
      <c r="C172" s="26">
        <v>5651.6003210503277</v>
      </c>
      <c r="D172" s="26">
        <v>5734.6953417765944</v>
      </c>
      <c r="E172" s="26">
        <v>5796.1648433727769</v>
      </c>
      <c r="F172" s="26">
        <v>5766.7721738952387</v>
      </c>
      <c r="G172" s="26">
        <v>5847.1307981358095</v>
      </c>
      <c r="H172" s="26">
        <v>8544.1157596479316</v>
      </c>
      <c r="I172" s="26">
        <v>8658.4422375090471</v>
      </c>
      <c r="J172" s="26">
        <v>8974.5753794015473</v>
      </c>
      <c r="K172" s="26">
        <v>8579.1143582542336</v>
      </c>
      <c r="L172" s="26">
        <v>8640.5019534551247</v>
      </c>
      <c r="M172" s="26">
        <v>8607.0626537856951</v>
      </c>
      <c r="N172" s="26">
        <v>8755.4114865388456</v>
      </c>
      <c r="O172" s="26">
        <v>8788.7514914886087</v>
      </c>
      <c r="P172" s="26">
        <v>8424.9042681933333</v>
      </c>
      <c r="Q172" s="26">
        <v>8425.6093457963798</v>
      </c>
      <c r="R172" s="26">
        <v>8430.7528763963346</v>
      </c>
      <c r="S172" s="26">
        <v>8512.2250432101137</v>
      </c>
      <c r="T172" s="26">
        <v>8579.6956072138964</v>
      </c>
      <c r="U172" s="26">
        <v>8251.7278905037838</v>
      </c>
      <c r="V172" s="26">
        <v>8226.210144455612</v>
      </c>
      <c r="W172" s="26">
        <v>8180.2277529931216</v>
      </c>
      <c r="X172" s="26">
        <v>8254.7597210106615</v>
      </c>
      <c r="Y172" s="26">
        <v>8307.4316477975808</v>
      </c>
      <c r="Z172" s="26">
        <v>7999.2130931208285</v>
      </c>
      <c r="AA172" s="26">
        <v>8032.8635859606584</v>
      </c>
      <c r="AB172" s="26">
        <v>8011.6909327929179</v>
      </c>
      <c r="AC172" s="26">
        <v>8009.9360161024624</v>
      </c>
      <c r="AD172" s="26">
        <v>8000.277698423175</v>
      </c>
      <c r="AE172" s="26">
        <v>7834.4429312343327</v>
      </c>
      <c r="AF172" s="26">
        <v>7849.3932521575125</v>
      </c>
      <c r="AG172" s="26">
        <v>7836.5221308571799</v>
      </c>
      <c r="AH172" s="26">
        <v>7885.8393340340444</v>
      </c>
      <c r="AI172" s="26">
        <v>7958.3178602798189</v>
      </c>
      <c r="AJ172" s="26">
        <v>8052.1793490364971</v>
      </c>
      <c r="AK172" s="26">
        <v>8165.0708207570433</v>
      </c>
      <c r="AL172" s="26">
        <v>8221.755829535432</v>
      </c>
      <c r="AM172" s="26">
        <v>8345.5724189852081</v>
      </c>
      <c r="AN172" s="26">
        <v>8470.09419506427</v>
      </c>
      <c r="AO172" s="26">
        <v>8605.2633483883255</v>
      </c>
      <c r="AP172" s="26">
        <v>8734.1813386273316</v>
      </c>
      <c r="AQ172" s="26">
        <v>8772.7057021469809</v>
      </c>
      <c r="AR172" s="26">
        <v>8894.4562234202349</v>
      </c>
      <c r="AS172" s="26">
        <v>8993.5743551752694</v>
      </c>
      <c r="AT172" s="26">
        <v>9075.6740637837556</v>
      </c>
      <c r="AU172" s="26">
        <v>9119.0336533822247</v>
      </c>
      <c r="AV172" s="26">
        <v>9158.3216152471632</v>
      </c>
      <c r="AW172" s="26">
        <v>9172.8670826608941</v>
      </c>
      <c r="AX172" s="26">
        <v>9178.5747378867654</v>
      </c>
      <c r="AY172" s="26">
        <v>9155.4541138480599</v>
      </c>
      <c r="AZ172" s="26">
        <v>9091.4949587862902</v>
      </c>
      <c r="BA172" s="26">
        <v>9023.221037051946</v>
      </c>
      <c r="BB172" s="26">
        <v>8937.793952539032</v>
      </c>
      <c r="BC172" s="26">
        <v>8862.8007387838843</v>
      </c>
      <c r="BD172" s="26"/>
      <c r="BE172" s="26"/>
      <c r="BF172" s="26"/>
    </row>
    <row r="173" spans="1:58">
      <c r="A173" s="16"/>
      <c r="B173" s="16" t="s">
        <v>265</v>
      </c>
      <c r="C173" s="26">
        <v>5651.6003210503277</v>
      </c>
      <c r="D173" s="26">
        <v>5734.6953417765944</v>
      </c>
      <c r="E173" s="26">
        <v>5796.1648433727769</v>
      </c>
      <c r="F173" s="26">
        <v>5766.7721738952387</v>
      </c>
      <c r="G173" s="26">
        <v>5847.1307981358104</v>
      </c>
      <c r="H173" s="26">
        <v>5889.8836040770166</v>
      </c>
      <c r="I173" s="26">
        <v>5943.5441226184103</v>
      </c>
      <c r="J173" s="26">
        <v>6009.9392701533889</v>
      </c>
      <c r="K173" s="26">
        <v>6081.4498914746873</v>
      </c>
      <c r="L173" s="26">
        <v>6151.7752825989828</v>
      </c>
      <c r="M173" s="26">
        <v>6219.8063179376159</v>
      </c>
      <c r="N173" s="26">
        <v>6288.6938636159412</v>
      </c>
      <c r="O173" s="26">
        <v>6347.5590570646109</v>
      </c>
      <c r="P173" s="26">
        <v>6401.5108960559492</v>
      </c>
      <c r="Q173" s="26">
        <v>6452.8871412011977</v>
      </c>
      <c r="R173" s="26">
        <v>6497.2790736455909</v>
      </c>
      <c r="S173" s="26">
        <v>6543.2650520561701</v>
      </c>
      <c r="T173" s="26">
        <v>6579.1592522973633</v>
      </c>
      <c r="U173" s="26">
        <v>6607.1658256174778</v>
      </c>
      <c r="V173" s="26">
        <v>6633.1398520918292</v>
      </c>
      <c r="W173" s="26">
        <v>6650.3701208424927</v>
      </c>
      <c r="X173" s="26">
        <v>6670.5750060076607</v>
      </c>
      <c r="Y173" s="26">
        <v>6678.2667038900727</v>
      </c>
      <c r="Z173" s="26">
        <v>6679.9057839782108</v>
      </c>
      <c r="AA173" s="26">
        <v>6675.7353166561998</v>
      </c>
      <c r="AB173" s="26">
        <v>6665.3854416161794</v>
      </c>
      <c r="AC173" s="26">
        <v>6659.1709633510927</v>
      </c>
      <c r="AD173" s="26">
        <v>6648.1891180140228</v>
      </c>
      <c r="AE173" s="26">
        <v>6633.9013204488574</v>
      </c>
      <c r="AF173" s="26">
        <v>6612.4206674472925</v>
      </c>
      <c r="AG173" s="26">
        <v>6596.4871912782473</v>
      </c>
      <c r="AH173" s="26">
        <v>6601.043684126249</v>
      </c>
      <c r="AI173" s="26">
        <v>6600.2783972993166</v>
      </c>
      <c r="AJ173" s="26">
        <v>6601.2076328509256</v>
      </c>
      <c r="AK173" s="26">
        <v>6604.0699193158816</v>
      </c>
      <c r="AL173" s="26">
        <v>6616.1122562537403</v>
      </c>
      <c r="AM173" s="26">
        <v>6640.5963952827624</v>
      </c>
      <c r="AN173" s="26">
        <v>6673.9499928971218</v>
      </c>
      <c r="AO173" s="26">
        <v>6716.3560039869044</v>
      </c>
      <c r="AP173" s="26">
        <v>6765.3285536054345</v>
      </c>
      <c r="AQ173" s="26">
        <v>6817.3305491974152</v>
      </c>
      <c r="AR173" s="26">
        <v>6874.5991889589495</v>
      </c>
      <c r="AS173" s="26">
        <v>6932.216836891701</v>
      </c>
      <c r="AT173" s="26">
        <v>6986.9796061882334</v>
      </c>
      <c r="AU173" s="26">
        <v>7038.0698284709033</v>
      </c>
      <c r="AV173" s="26">
        <v>7078.0487376721912</v>
      </c>
      <c r="AW173" s="19">
        <v>7115.6408479268957</v>
      </c>
      <c r="AX173" s="19">
        <v>7144.4304409632296</v>
      </c>
      <c r="AY173" s="19">
        <v>7165.9012995759495</v>
      </c>
      <c r="AZ173" s="19">
        <v>7219.0013655480507</v>
      </c>
      <c r="BA173" s="19">
        <v>7245.9486531541361</v>
      </c>
      <c r="BB173" s="19">
        <v>7275.7112073869703</v>
      </c>
      <c r="BC173" s="19">
        <v>7286.5181612192027</v>
      </c>
      <c r="BD173" s="19" t="s">
        <v>262</v>
      </c>
      <c r="BE173" s="19" t="s">
        <v>262</v>
      </c>
      <c r="BF173" s="19" t="s">
        <v>262</v>
      </c>
    </row>
    <row r="174" spans="1:58">
      <c r="A174" s="16"/>
      <c r="B174" s="16" t="s">
        <v>33</v>
      </c>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t="s">
        <v>262</v>
      </c>
      <c r="BE174" s="26" t="s">
        <v>262</v>
      </c>
      <c r="BF174" s="26" t="s">
        <v>262</v>
      </c>
    </row>
    <row r="175" spans="1:58">
      <c r="A175" s="16"/>
      <c r="B175" s="16" t="s">
        <v>34</v>
      </c>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19"/>
      <c r="AX175" s="19"/>
      <c r="AY175" s="19"/>
      <c r="AZ175" s="19"/>
      <c r="BA175" s="19"/>
      <c r="BB175" s="19"/>
      <c r="BC175" s="19"/>
      <c r="BD175" s="19" t="s">
        <v>262</v>
      </c>
      <c r="BE175" s="19" t="s">
        <v>262</v>
      </c>
      <c r="BF175" s="19" t="s">
        <v>262</v>
      </c>
    </row>
    <row r="176" spans="1:58">
      <c r="A176" s="16" t="s">
        <v>73</v>
      </c>
      <c r="B176" s="16" t="s">
        <v>24</v>
      </c>
      <c r="C176" s="17"/>
      <c r="D176" s="17"/>
      <c r="E176" s="17"/>
      <c r="F176" s="17"/>
      <c r="G176" s="17"/>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t="s">
        <v>262</v>
      </c>
      <c r="BE176" s="19" t="s">
        <v>262</v>
      </c>
      <c r="BF176" s="19" t="s">
        <v>262</v>
      </c>
    </row>
    <row r="177" spans="1:58">
      <c r="A177" s="16" t="s">
        <v>20</v>
      </c>
      <c r="B177" s="16" t="s">
        <v>25</v>
      </c>
      <c r="C177" s="19"/>
      <c r="D177" s="19"/>
      <c r="E177" s="19"/>
      <c r="F177" s="19"/>
      <c r="G177" s="19"/>
      <c r="H177" s="18"/>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t="s">
        <v>262</v>
      </c>
      <c r="BE177" s="19" t="s">
        <v>262</v>
      </c>
      <c r="BF177" s="19" t="s">
        <v>262</v>
      </c>
    </row>
    <row r="178" spans="1:58">
      <c r="A178" s="16"/>
      <c r="B178" s="16" t="s">
        <v>26</v>
      </c>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t="s">
        <v>262</v>
      </c>
      <c r="BE178" s="19" t="s">
        <v>262</v>
      </c>
      <c r="BF178" s="19" t="s">
        <v>262</v>
      </c>
    </row>
    <row r="179" spans="1:58">
      <c r="A179" s="16"/>
      <c r="B179" s="16" t="s">
        <v>264</v>
      </c>
      <c r="C179" s="26">
        <f t="shared" ref="C179:F179" si="0">C151-C172</f>
        <v>13.399678949672307</v>
      </c>
      <c r="D179" s="26">
        <f t="shared" si="0"/>
        <v>-0.6953417765944323</v>
      </c>
      <c r="E179" s="26">
        <f t="shared" si="0"/>
        <v>-541.16484337277689</v>
      </c>
      <c r="F179" s="26">
        <f t="shared" si="0"/>
        <v>-422.77217389523867</v>
      </c>
      <c r="G179" s="26">
        <f>G151-G172</f>
        <v>-838.13079813580953</v>
      </c>
      <c r="H179" s="26">
        <f t="shared" ref="H179:I179" si="1">H151-H172</f>
        <v>-3762.1157596479316</v>
      </c>
      <c r="I179" s="26">
        <f t="shared" si="1"/>
        <v>-4162.4422375090471</v>
      </c>
      <c r="J179" s="26">
        <v>-4248.5055979782755</v>
      </c>
      <c r="K179" s="26">
        <v>-3864.3756784987527</v>
      </c>
      <c r="L179" s="26">
        <v>-3919.4536160984185</v>
      </c>
      <c r="M179" s="26">
        <v>-3856.00111320832</v>
      </c>
      <c r="N179" s="26">
        <v>-4027.5216279177612</v>
      </c>
      <c r="O179" s="26">
        <v>-4037.1790265573918</v>
      </c>
      <c r="P179" s="26">
        <v>-3632.9056197943855</v>
      </c>
      <c r="Q179" s="26">
        <v>-3630.6421419233134</v>
      </c>
      <c r="R179" s="26">
        <v>-3674.2779708512471</v>
      </c>
      <c r="S179" s="26">
        <v>-3742.8091798731716</v>
      </c>
      <c r="T179" s="26">
        <v>-3791.5045702190409</v>
      </c>
      <c r="U179" s="26">
        <v>-3378.6946098069238</v>
      </c>
      <c r="V179" s="26">
        <v>-3340.7091124397525</v>
      </c>
      <c r="W179" s="26">
        <v>-3371.8162198124119</v>
      </c>
      <c r="X179" s="26">
        <v>-3431.5234161778963</v>
      </c>
      <c r="Y179" s="26">
        <v>-3461.1861403718272</v>
      </c>
      <c r="Z179" s="26">
        <v>-3087.7447931120641</v>
      </c>
      <c r="AA179" s="26">
        <v>-3084.5951997598995</v>
      </c>
      <c r="AB179" s="26">
        <v>-3075.8995396792152</v>
      </c>
      <c r="AC179" s="26">
        <v>-3071.245238147405</v>
      </c>
      <c r="AD179" s="26">
        <v>-3086.827782381657</v>
      </c>
      <c r="AE179" s="26">
        <v>-2947.5637346911985</v>
      </c>
      <c r="AF179" s="26">
        <v>-2974.6213816935847</v>
      </c>
      <c r="AG179" s="26">
        <v>-3020.4500876103257</v>
      </c>
      <c r="AH179" s="26">
        <v>-3106.377280113285</v>
      </c>
      <c r="AI179" s="26">
        <v>-3202.6008658268793</v>
      </c>
      <c r="AJ179" s="26">
        <v>-3334.6954668810663</v>
      </c>
      <c r="AK179" s="26">
        <v>-3427.2744990732581</v>
      </c>
      <c r="AL179" s="26">
        <v>-3544.7167170370703</v>
      </c>
      <c r="AM179" s="26">
        <v>-3692.4919960087627</v>
      </c>
      <c r="AN179" s="26">
        <v>-3844.8210811970957</v>
      </c>
      <c r="AO179" s="26">
        <v>-4006.1987636317276</v>
      </c>
      <c r="AP179" s="26">
        <v>-4093.6522118924372</v>
      </c>
      <c r="AQ179" s="26">
        <v>-4222.2028820160613</v>
      </c>
      <c r="AR179" s="26">
        <v>-4358.7725052478563</v>
      </c>
      <c r="AS179" s="26">
        <v>-4479.3711830827224</v>
      </c>
      <c r="AT179" s="26">
        <v>-4564.4471549314176</v>
      </c>
      <c r="AU179" s="26">
        <v>-4625.4890716953441</v>
      </c>
      <c r="AV179" s="26">
        <v>-4674.3112560215532</v>
      </c>
      <c r="AW179" s="26">
        <v>-4712.4165171826608</v>
      </c>
      <c r="AX179" s="26">
        <v>-4721.5758896892021</v>
      </c>
      <c r="AY179" s="26">
        <v>-4691.6251627916608</v>
      </c>
      <c r="AZ179" s="26">
        <v>-4630.7971852306227</v>
      </c>
      <c r="BA179" s="26">
        <v>-4552.4028149546011</v>
      </c>
      <c r="BB179" s="26">
        <v>-4480.0352496812611</v>
      </c>
      <c r="BC179" s="26">
        <v>-4392.095957162438</v>
      </c>
      <c r="BD179" s="26" t="s">
        <v>262</v>
      </c>
      <c r="BE179" s="26" t="s">
        <v>262</v>
      </c>
      <c r="BF179" s="26" t="s">
        <v>262</v>
      </c>
    </row>
    <row r="180" spans="1:58">
      <c r="A180" s="16"/>
      <c r="B180" s="16" t="s">
        <v>265</v>
      </c>
      <c r="C180" s="26"/>
      <c r="D180" s="26"/>
      <c r="E180" s="26"/>
      <c r="F180" s="26"/>
      <c r="G180" s="26"/>
      <c r="H180" s="19"/>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19"/>
      <c r="AX180" s="19"/>
      <c r="AY180" s="19"/>
      <c r="AZ180" s="19"/>
      <c r="BA180" s="19"/>
      <c r="BB180" s="19"/>
      <c r="BC180" s="19"/>
      <c r="BD180" s="19"/>
      <c r="BE180" s="19"/>
      <c r="BF180" s="19"/>
    </row>
    <row r="181" spans="1:58">
      <c r="A181" s="16"/>
      <c r="B181" s="16" t="s">
        <v>33</v>
      </c>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t="s">
        <v>262</v>
      </c>
      <c r="BE181" s="26" t="s">
        <v>262</v>
      </c>
      <c r="BF181" s="26" t="s">
        <v>262</v>
      </c>
    </row>
    <row r="182" spans="1:58">
      <c r="A182" s="16"/>
      <c r="B182" s="16" t="s">
        <v>34</v>
      </c>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t="s">
        <v>262</v>
      </c>
      <c r="BE182" s="26" t="s">
        <v>262</v>
      </c>
      <c r="BF182" s="26" t="s">
        <v>262</v>
      </c>
    </row>
    <row r="183" spans="1:58" s="5" customFormat="1">
      <c r="A183" s="22"/>
      <c r="B183" s="22"/>
      <c r="C183" s="4"/>
      <c r="D183" s="4"/>
      <c r="E183" s="4"/>
      <c r="F183" s="4"/>
      <c r="G183" s="4"/>
      <c r="H183" s="33"/>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t="s">
        <v>262</v>
      </c>
      <c r="BE183" s="27" t="s">
        <v>262</v>
      </c>
      <c r="BF183" s="27" t="s">
        <v>262</v>
      </c>
    </row>
    <row r="184" spans="1:58" s="5" customFormat="1">
      <c r="A184" s="16" t="s">
        <v>74</v>
      </c>
      <c r="B184" s="16" t="s">
        <v>24</v>
      </c>
      <c r="C184" s="28"/>
      <c r="D184" s="28"/>
      <c r="E184" s="28"/>
      <c r="F184" s="28"/>
      <c r="G184" s="2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t="s">
        <v>262</v>
      </c>
      <c r="BE184" s="19" t="s">
        <v>262</v>
      </c>
      <c r="BF184" s="19" t="s">
        <v>262</v>
      </c>
    </row>
    <row r="185" spans="1:58" s="5" customFormat="1">
      <c r="A185" s="16" t="s">
        <v>21</v>
      </c>
      <c r="B185" s="16" t="s">
        <v>25</v>
      </c>
      <c r="C185" s="19"/>
      <c r="D185" s="19"/>
      <c r="E185" s="19"/>
      <c r="F185" s="19"/>
      <c r="G185" s="19"/>
      <c r="H185" s="18"/>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t="s">
        <v>262</v>
      </c>
      <c r="BE185" s="19" t="s">
        <v>262</v>
      </c>
      <c r="BF185" s="19" t="s">
        <v>262</v>
      </c>
    </row>
    <row r="186" spans="1:58">
      <c r="A186" s="16"/>
      <c r="B186" s="16" t="s">
        <v>26</v>
      </c>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t="s">
        <v>262</v>
      </c>
      <c r="BE186" s="19" t="s">
        <v>262</v>
      </c>
      <c r="BF186" s="19" t="s">
        <v>262</v>
      </c>
    </row>
    <row r="187" spans="1:58">
      <c r="A187" s="16"/>
      <c r="B187" s="16" t="s">
        <v>264</v>
      </c>
      <c r="C187" s="19">
        <v>6032.6003210503277</v>
      </c>
      <c r="D187" s="19">
        <v>6193.6953417765944</v>
      </c>
      <c r="E187" s="19">
        <v>5500.1648433727769</v>
      </c>
      <c r="F187" s="19">
        <v>-398.22782610476088</v>
      </c>
      <c r="G187" s="19">
        <v>-4130.8692018641905</v>
      </c>
      <c r="H187" s="26">
        <v>2372.9999999997672</v>
      </c>
      <c r="I187" s="26">
        <v>9371.4422375089307</v>
      </c>
      <c r="J187" s="19">
        <v>3811.1830822267657</v>
      </c>
      <c r="K187" s="19">
        <v>3721.2712173359018</v>
      </c>
      <c r="L187" s="19">
        <v>3644.2310876041311</v>
      </c>
      <c r="M187" s="19">
        <v>3521.1301557208408</v>
      </c>
      <c r="N187" s="19">
        <v>3428.1788100201675</v>
      </c>
      <c r="O187" s="19">
        <v>3401.1262983228057</v>
      </c>
      <c r="P187" s="19">
        <v>3335.1536918245897</v>
      </c>
      <c r="Q187" s="19">
        <v>3293.0718041459186</v>
      </c>
      <c r="R187" s="19">
        <v>3269.0891053193745</v>
      </c>
      <c r="S187" s="19">
        <v>3271.9294588525336</v>
      </c>
      <c r="T187" s="19">
        <v>3348.2322881935311</v>
      </c>
      <c r="U187" s="19">
        <v>3300.2386522475699</v>
      </c>
      <c r="V187" s="19">
        <v>3234.7429005058548</v>
      </c>
      <c r="W187" s="19">
        <v>3141.4129672683953</v>
      </c>
      <c r="X187" s="19">
        <v>3149.918804298703</v>
      </c>
      <c r="Y187" s="19">
        <v>3087.3110960740446</v>
      </c>
      <c r="Z187" s="19">
        <v>2976.9464331085146</v>
      </c>
      <c r="AA187" s="19">
        <v>2827.8931221868816</v>
      </c>
      <c r="AB187" s="19">
        <v>2418.5743789613425</v>
      </c>
      <c r="AC187" s="19">
        <v>2275.0991367337911</v>
      </c>
      <c r="AD187" s="19">
        <v>2046.9437471210822</v>
      </c>
      <c r="AE187" s="19">
        <v>1961.5545015067405</v>
      </c>
      <c r="AF187" s="19">
        <v>1903.6642322318967</v>
      </c>
      <c r="AG187" s="19">
        <v>2124.9681153194838</v>
      </c>
      <c r="AH187" s="19">
        <v>2223.1162556519675</v>
      </c>
      <c r="AI187" s="19">
        <v>2321.2854910921574</v>
      </c>
      <c r="AJ187" s="19">
        <v>2420.0493313323009</v>
      </c>
      <c r="AK187" s="19">
        <v>2503.9428670476536</v>
      </c>
      <c r="AL187" s="19">
        <v>2520.7671582715725</v>
      </c>
      <c r="AM187" s="19">
        <v>2576.1566593865036</v>
      </c>
      <c r="AN187" s="19">
        <v>2621.2859817994477</v>
      </c>
      <c r="AO187" s="19">
        <v>2670.3600753513629</v>
      </c>
      <c r="AP187" s="19">
        <v>2718.4325864075272</v>
      </c>
      <c r="AQ187" s="19">
        <v>2665.5035389779509</v>
      </c>
      <c r="AR187" s="19">
        <v>2720.2069659199424</v>
      </c>
      <c r="AS187" s="19">
        <v>2761.4286704957813</v>
      </c>
      <c r="AT187" s="19">
        <v>2789.0132079729492</v>
      </c>
      <c r="AU187" s="19">
        <v>2817.2795227494839</v>
      </c>
      <c r="AV187" s="19">
        <v>2822.7634942750442</v>
      </c>
      <c r="AW187" s="19">
        <v>2833.5660965759143</v>
      </c>
      <c r="AX187" s="19">
        <v>2838.6808665185636</v>
      </c>
      <c r="AY187" s="19">
        <v>2829.7020359901721</v>
      </c>
      <c r="AZ187" s="19">
        <v>2775.073165553646</v>
      </c>
      <c r="BA187" s="19">
        <v>2725.6073342439249</v>
      </c>
      <c r="BB187" s="19">
        <v>2662.3402167742561</v>
      </c>
      <c r="BC187" s="19">
        <v>2616.5545443782253</v>
      </c>
      <c r="BD187" s="19" t="s">
        <v>262</v>
      </c>
      <c r="BE187" s="19" t="s">
        <v>262</v>
      </c>
      <c r="BF187" s="19" t="s">
        <v>262</v>
      </c>
    </row>
    <row r="188" spans="1:58">
      <c r="A188" s="16"/>
      <c r="B188" s="16" t="s">
        <v>265</v>
      </c>
      <c r="C188" s="19">
        <v>6032.6003210503277</v>
      </c>
      <c r="D188" s="19">
        <v>6193.6953417765944</v>
      </c>
      <c r="E188" s="19">
        <v>5500.1648433727769</v>
      </c>
      <c r="F188" s="19">
        <v>-398.22782610476088</v>
      </c>
      <c r="G188" s="19">
        <v>-4130.8692018641905</v>
      </c>
      <c r="H188" s="19">
        <v>-4206.523376952704</v>
      </c>
      <c r="I188" s="19">
        <v>-2480.3003088667524</v>
      </c>
      <c r="J188" s="19">
        <v>-136.39387839248275</v>
      </c>
      <c r="K188" s="19">
        <v>1287.0490420558608</v>
      </c>
      <c r="L188" s="19">
        <v>2166.7509114907857</v>
      </c>
      <c r="M188" s="19">
        <v>2220.8786354660197</v>
      </c>
      <c r="N188" s="19">
        <v>2221.2297492443809</v>
      </c>
      <c r="O188" s="19">
        <v>2305.5978795362498</v>
      </c>
      <c r="P188" s="19">
        <v>2308.9670557615382</v>
      </c>
      <c r="Q188" s="19">
        <v>2357.5598755055512</v>
      </c>
      <c r="R188" s="19">
        <v>2369.4181695602811</v>
      </c>
      <c r="S188" s="19">
        <v>2307.3098690418965</v>
      </c>
      <c r="T188" s="19">
        <v>2294.3987714946661</v>
      </c>
      <c r="U188" s="19">
        <v>2237.1604869086877</v>
      </c>
      <c r="V188" s="19">
        <v>2257.787878493963</v>
      </c>
      <c r="W188" s="19">
        <v>2206.3636131880239</v>
      </c>
      <c r="X188" s="19">
        <v>2123.8840080053828</v>
      </c>
      <c r="Y188" s="19">
        <v>1942.2744486426473</v>
      </c>
      <c r="Z188" s="19">
        <v>1728.948904766306</v>
      </c>
      <c r="AA188" s="19">
        <v>1585.1966859462873</v>
      </c>
      <c r="AB188" s="19">
        <v>1283.8514063030652</v>
      </c>
      <c r="AC188" s="19">
        <v>1147.3569496177975</v>
      </c>
      <c r="AD188" s="19">
        <v>954.08973365452766</v>
      </c>
      <c r="AE188" s="19">
        <v>854.3490172283764</v>
      </c>
      <c r="AF188" s="19">
        <v>797.01484808053738</v>
      </c>
      <c r="AG188" s="19">
        <v>794.25550284142537</v>
      </c>
      <c r="AH188" s="19">
        <v>826.00446848426509</v>
      </c>
      <c r="AI188" s="19">
        <v>886.05611796014136</v>
      </c>
      <c r="AJ188" s="19">
        <v>970.8809493683566</v>
      </c>
      <c r="AK188" s="19">
        <v>1042.732243823822</v>
      </c>
      <c r="AL188" s="19">
        <v>1109.8444095375498</v>
      </c>
      <c r="AM188" s="19">
        <v>1181.3022527989365</v>
      </c>
      <c r="AN188" s="19">
        <v>1250.3552143999523</v>
      </c>
      <c r="AO188" s="19">
        <v>1304.1055645393162</v>
      </c>
      <c r="AP188" s="19">
        <v>1372.6721710435313</v>
      </c>
      <c r="AQ188" s="19">
        <v>1421.0617256547584</v>
      </c>
      <c r="AR188" s="19">
        <v>1481.6296816399858</v>
      </c>
      <c r="AS188" s="19">
        <v>1543.3928952366259</v>
      </c>
      <c r="AT188" s="19">
        <v>1585.614667724923</v>
      </c>
      <c r="AU188" s="19">
        <v>1629.9950099645976</v>
      </c>
      <c r="AV188" s="19">
        <v>1651.9058355715442</v>
      </c>
      <c r="AW188" s="19">
        <v>1683.1474166929875</v>
      </c>
      <c r="AX188" s="19">
        <v>1694.9318045553223</v>
      </c>
      <c r="AY188" s="19">
        <v>1694.6598838988089</v>
      </c>
      <c r="AZ188" s="19">
        <v>1682.815620372653</v>
      </c>
      <c r="BA188" s="19">
        <v>1640.7936104572982</v>
      </c>
      <c r="BB188" s="19">
        <v>1608.1302204773215</v>
      </c>
      <c r="BC188" s="19">
        <v>1553.7539725050165</v>
      </c>
      <c r="BD188" s="19" t="s">
        <v>262</v>
      </c>
      <c r="BE188" s="19" t="s">
        <v>262</v>
      </c>
      <c r="BF188" s="19" t="s">
        <v>262</v>
      </c>
    </row>
    <row r="189" spans="1:58">
      <c r="A189" s="16"/>
      <c r="B189" s="16" t="s">
        <v>33</v>
      </c>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t="s">
        <v>262</v>
      </c>
      <c r="BE189" s="19" t="s">
        <v>262</v>
      </c>
      <c r="BF189" s="19" t="s">
        <v>262</v>
      </c>
    </row>
    <row r="190" spans="1:58">
      <c r="A190" s="16"/>
      <c r="B190" s="16" t="s">
        <v>34</v>
      </c>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t="s">
        <v>262</v>
      </c>
      <c r="BE190" s="19" t="s">
        <v>262</v>
      </c>
      <c r="BF190" s="19" t="s">
        <v>262</v>
      </c>
    </row>
    <row r="191" spans="1:58" s="5" customFormat="1">
      <c r="A191" s="16" t="s">
        <v>75</v>
      </c>
      <c r="B191" s="16" t="s">
        <v>24</v>
      </c>
      <c r="C191" s="28"/>
      <c r="D191" s="28"/>
      <c r="E191" s="28"/>
      <c r="F191" s="28"/>
      <c r="G191" s="2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t="s">
        <v>262</v>
      </c>
      <c r="BE191" s="19" t="s">
        <v>262</v>
      </c>
      <c r="BF191" s="19" t="s">
        <v>262</v>
      </c>
    </row>
    <row r="192" spans="1:58" s="5" customFormat="1">
      <c r="A192" s="16" t="s">
        <v>21</v>
      </c>
      <c r="B192" s="16" t="s">
        <v>25</v>
      </c>
      <c r="C192" s="19"/>
      <c r="D192" s="19"/>
      <c r="E192" s="19"/>
      <c r="F192" s="19"/>
      <c r="G192" s="19"/>
      <c r="H192" s="18"/>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t="s">
        <v>262</v>
      </c>
      <c r="BE192" s="19" t="s">
        <v>262</v>
      </c>
      <c r="BF192" s="19" t="s">
        <v>262</v>
      </c>
    </row>
    <row r="193" spans="1:58">
      <c r="A193" s="16"/>
      <c r="B193" s="16" t="s">
        <v>26</v>
      </c>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t="s">
        <v>262</v>
      </c>
      <c r="BE193" s="19" t="s">
        <v>262</v>
      </c>
      <c r="BF193" s="19" t="s">
        <v>262</v>
      </c>
    </row>
    <row r="194" spans="1:58">
      <c r="A194" s="16"/>
      <c r="B194" s="16" t="s">
        <v>264</v>
      </c>
      <c r="C194" s="19">
        <v>2483.8104826998083</v>
      </c>
      <c r="D194" s="19">
        <v>2274.0089699768682</v>
      </c>
      <c r="E194" s="19">
        <v>2245.3878442062805</v>
      </c>
      <c r="F194" s="19">
        <v>-575.71758484164639</v>
      </c>
      <c r="G194" s="19">
        <v>-1546.3935707445207</v>
      </c>
      <c r="H194" s="26">
        <v>1775.0674193470932</v>
      </c>
      <c r="I194" s="26">
        <v>5035.9111292730067</v>
      </c>
      <c r="J194" s="19">
        <v>1845.4426233358151</v>
      </c>
      <c r="K194" s="19">
        <v>1800.6434193608302</v>
      </c>
      <c r="L194" s="19">
        <v>1727.8302162029649</v>
      </c>
      <c r="M194" s="19">
        <v>1645.3896588145526</v>
      </c>
      <c r="N194" s="19">
        <v>1544.4174188198513</v>
      </c>
      <c r="O194" s="19">
        <v>1521.2154799746045</v>
      </c>
      <c r="P194" s="19">
        <v>1502.7378737769568</v>
      </c>
      <c r="Q194" s="19">
        <v>1473.0373076617616</v>
      </c>
      <c r="R194" s="19">
        <v>1497.1100394897201</v>
      </c>
      <c r="S194" s="19">
        <v>1481.8885672497331</v>
      </c>
      <c r="T194" s="19">
        <v>1525.0716818427227</v>
      </c>
      <c r="U194" s="19">
        <v>1498.4867943490999</v>
      </c>
      <c r="V194" s="19">
        <v>1457.6824742584436</v>
      </c>
      <c r="W194" s="19">
        <v>1429.5444890005522</v>
      </c>
      <c r="X194" s="19">
        <v>1432.3636389167357</v>
      </c>
      <c r="Y194" s="19">
        <v>1430.44260439043</v>
      </c>
      <c r="Z194" s="19">
        <v>1377.860866619591</v>
      </c>
      <c r="AA194" s="19">
        <v>1305.4781756892467</v>
      </c>
      <c r="AB194" s="19">
        <v>1119.1871714689637</v>
      </c>
      <c r="AC194" s="19">
        <v>1036.0609458203783</v>
      </c>
      <c r="AD194" s="19">
        <v>941.62489354069362</v>
      </c>
      <c r="AE194" s="19">
        <v>875.79774010807353</v>
      </c>
      <c r="AF194" s="19">
        <v>831.69814749010027</v>
      </c>
      <c r="AG194" s="19">
        <v>860.86801768905252</v>
      </c>
      <c r="AH194" s="19">
        <v>889.55830372351659</v>
      </c>
      <c r="AI194" s="19">
        <v>929.44033935890059</v>
      </c>
      <c r="AJ194" s="19">
        <v>978.27503464081155</v>
      </c>
      <c r="AK194" s="19">
        <v>1013.8027456109282</v>
      </c>
      <c r="AL194" s="19">
        <v>1026.9399525182966</v>
      </c>
      <c r="AM194" s="19">
        <v>1059.1149541741152</v>
      </c>
      <c r="AN194" s="19">
        <v>1083.4473270971812</v>
      </c>
      <c r="AO194" s="19">
        <v>1113.7997769661106</v>
      </c>
      <c r="AP194" s="19">
        <v>1129.1002636438443</v>
      </c>
      <c r="AQ194" s="19">
        <v>1118.8579657047317</v>
      </c>
      <c r="AR194" s="19">
        <v>1141.8159816542534</v>
      </c>
      <c r="AS194" s="19">
        <v>1158.5720947796358</v>
      </c>
      <c r="AT194" s="19">
        <v>1164.2149383230078</v>
      </c>
      <c r="AU194" s="19">
        <v>1169.0784170102986</v>
      </c>
      <c r="AV194" s="19">
        <v>1171.3554954131391</v>
      </c>
      <c r="AW194" s="19">
        <v>1175.4360410584529</v>
      </c>
      <c r="AX194" s="19">
        <v>1173.2642103433773</v>
      </c>
      <c r="AY194" s="19">
        <v>1173.2225890976372</v>
      </c>
      <c r="AZ194" s="19">
        <v>1155.879421599851</v>
      </c>
      <c r="BA194" s="19">
        <v>1139.5796583496531</v>
      </c>
      <c r="BB194" s="19">
        <v>1118.2379680630374</v>
      </c>
      <c r="BC194" s="19">
        <v>1097.1863868489866</v>
      </c>
      <c r="BD194" s="19" t="s">
        <v>262</v>
      </c>
      <c r="BE194" s="19" t="s">
        <v>262</v>
      </c>
      <c r="BF194" s="19" t="s">
        <v>262</v>
      </c>
    </row>
    <row r="195" spans="1:58">
      <c r="A195" s="16"/>
      <c r="B195" s="16" t="s">
        <v>265</v>
      </c>
      <c r="C195" s="19">
        <v>2483.8104826998083</v>
      </c>
      <c r="D195" s="19">
        <v>2274.0089699768682</v>
      </c>
      <c r="E195" s="19">
        <v>2245.3878442062805</v>
      </c>
      <c r="F195" s="19">
        <v>-575.71758484164639</v>
      </c>
      <c r="G195" s="19">
        <v>-1546.3935707445207</v>
      </c>
      <c r="H195" s="19">
        <v>-1551.7964217442113</v>
      </c>
      <c r="I195" s="19">
        <v>-1099.3433117824761</v>
      </c>
      <c r="J195" s="19">
        <v>-124.80092558485876</v>
      </c>
      <c r="K195" s="19">
        <v>421.92257196261016</v>
      </c>
      <c r="L195" s="19">
        <v>763.77055538733975</v>
      </c>
      <c r="M195" s="19">
        <v>749.19272580302004</v>
      </c>
      <c r="N195" s="19">
        <v>700.44091956815373</v>
      </c>
      <c r="O195" s="19">
        <v>738.19421903674902</v>
      </c>
      <c r="P195" s="19">
        <v>741.29777654302825</v>
      </c>
      <c r="Q195" s="19">
        <v>755.26891228061368</v>
      </c>
      <c r="R195" s="19">
        <v>780.92737034680977</v>
      </c>
      <c r="S195" s="19">
        <v>759.09132586960095</v>
      </c>
      <c r="T195" s="19">
        <v>772.04127059843995</v>
      </c>
      <c r="U195" s="19">
        <v>743.59990242135109</v>
      </c>
      <c r="V195" s="19">
        <v>730.93197796351842</v>
      </c>
      <c r="W195" s="19">
        <v>713.83169500077202</v>
      </c>
      <c r="X195" s="19">
        <v>692.33957757926282</v>
      </c>
      <c r="Y195" s="19">
        <v>632.22863135760326</v>
      </c>
      <c r="Z195" s="19">
        <v>540.48907367921538</v>
      </c>
      <c r="AA195" s="19">
        <v>464.58027496154455</v>
      </c>
      <c r="AB195" s="19">
        <v>332.28504783810058</v>
      </c>
      <c r="AC195" s="19">
        <v>241.48018267996713</v>
      </c>
      <c r="AD195" s="19">
        <v>179.58092674777981</v>
      </c>
      <c r="AE195" s="19">
        <v>107.85650702007342</v>
      </c>
      <c r="AF195" s="19">
        <v>70.208039301749977</v>
      </c>
      <c r="AG195" s="19">
        <v>58.199935062695658</v>
      </c>
      <c r="AH195" s="19">
        <v>60.892053199436305</v>
      </c>
      <c r="AI195" s="19">
        <v>76.081679794084266</v>
      </c>
      <c r="AJ195" s="19">
        <v>116.4614775517307</v>
      </c>
      <c r="AK195" s="19">
        <v>147.13323349324537</v>
      </c>
      <c r="AL195" s="19">
        <v>184.60393251227651</v>
      </c>
      <c r="AM195" s="19">
        <v>223.35804573802352</v>
      </c>
      <c r="AN195" s="19">
        <v>258.99305346034316</v>
      </c>
      <c r="AO195" s="19">
        <v>296.32555607386485</v>
      </c>
      <c r="AP195" s="19">
        <v>330.46309575004989</v>
      </c>
      <c r="AQ195" s="19">
        <v>366.2605450473402</v>
      </c>
      <c r="AR195" s="19">
        <v>399.56358949974901</v>
      </c>
      <c r="AS195" s="19">
        <v>433.86259307072851</v>
      </c>
      <c r="AT195" s="19">
        <v>459.47452127689257</v>
      </c>
      <c r="AU195" s="19">
        <v>490.99278686091975</v>
      </c>
      <c r="AV195" s="19">
        <v>507.53153922331785</v>
      </c>
      <c r="AW195" s="19">
        <v>525.53540618716761</v>
      </c>
      <c r="AX195" s="19">
        <v>538.77338959726785</v>
      </c>
      <c r="AY195" s="19">
        <v>540.4707081899378</v>
      </c>
      <c r="AZ195" s="19">
        <v>535.00230929343843</v>
      </c>
      <c r="BA195" s="19">
        <v>521.3160749349704</v>
      </c>
      <c r="BB195" s="19">
        <v>502.00147883922955</v>
      </c>
      <c r="BC195" s="19">
        <v>475.89158676878424</v>
      </c>
      <c r="BD195" s="19" t="s">
        <v>262</v>
      </c>
      <c r="BE195" s="19" t="s">
        <v>262</v>
      </c>
      <c r="BF195" s="19" t="s">
        <v>262</v>
      </c>
    </row>
    <row r="196" spans="1:58">
      <c r="A196" s="16"/>
      <c r="B196" s="16" t="s">
        <v>33</v>
      </c>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t="s">
        <v>262</v>
      </c>
      <c r="BE196" s="19" t="s">
        <v>262</v>
      </c>
      <c r="BF196" s="19" t="s">
        <v>262</v>
      </c>
    </row>
    <row r="197" spans="1:58">
      <c r="A197" s="16"/>
      <c r="B197" s="16" t="s">
        <v>34</v>
      </c>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t="s">
        <v>262</v>
      </c>
      <c r="BE197" s="19" t="s">
        <v>262</v>
      </c>
      <c r="BF197" s="19" t="s">
        <v>262</v>
      </c>
    </row>
    <row r="198" spans="1:58" s="5" customFormat="1">
      <c r="A198" s="16" t="s">
        <v>76</v>
      </c>
      <c r="B198" s="16" t="s">
        <v>24</v>
      </c>
      <c r="C198" s="28"/>
      <c r="D198" s="28"/>
      <c r="E198" s="28"/>
      <c r="F198" s="28"/>
      <c r="G198" s="2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t="s">
        <v>262</v>
      </c>
      <c r="BE198" s="19" t="s">
        <v>262</v>
      </c>
      <c r="BF198" s="19" t="s">
        <v>262</v>
      </c>
    </row>
    <row r="199" spans="1:58" s="5" customFormat="1">
      <c r="A199" s="16" t="s">
        <v>21</v>
      </c>
      <c r="B199" s="16" t="s">
        <v>25</v>
      </c>
      <c r="C199" s="19"/>
      <c r="D199" s="19"/>
      <c r="E199" s="19"/>
      <c r="F199" s="19"/>
      <c r="G199" s="19"/>
      <c r="H199" s="18"/>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t="s">
        <v>262</v>
      </c>
      <c r="BE199" s="19" t="s">
        <v>262</v>
      </c>
      <c r="BF199" s="19" t="s">
        <v>262</v>
      </c>
    </row>
    <row r="200" spans="1:58">
      <c r="A200" s="16"/>
      <c r="B200" s="16" t="s">
        <v>26</v>
      </c>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t="s">
        <v>262</v>
      </c>
      <c r="BE200" s="19" t="s">
        <v>262</v>
      </c>
      <c r="BF200" s="19" t="s">
        <v>262</v>
      </c>
    </row>
    <row r="201" spans="1:58">
      <c r="A201" s="16"/>
      <c r="B201" s="16" t="s">
        <v>264</v>
      </c>
      <c r="C201" s="19">
        <v>3548.7898383505194</v>
      </c>
      <c r="D201" s="19">
        <v>3919.6863717997267</v>
      </c>
      <c r="E201" s="19">
        <v>3254.7769991664964</v>
      </c>
      <c r="F201" s="19">
        <v>177.48975873688551</v>
      </c>
      <c r="G201" s="19">
        <v>-2584.4756311196697</v>
      </c>
      <c r="H201" s="26">
        <v>597.93258065267401</v>
      </c>
      <c r="I201" s="26">
        <v>4335.531108235924</v>
      </c>
      <c r="J201" s="19">
        <v>1965.7404588909505</v>
      </c>
      <c r="K201" s="19">
        <v>1920.6277979750726</v>
      </c>
      <c r="L201" s="19">
        <v>1916.4008714011661</v>
      </c>
      <c r="M201" s="19">
        <v>1875.74049690629</v>
      </c>
      <c r="N201" s="19">
        <v>1883.7613912003139</v>
      </c>
      <c r="O201" s="19">
        <v>1879.9108183482008</v>
      </c>
      <c r="P201" s="19">
        <v>1832.4158180476329</v>
      </c>
      <c r="Q201" s="19">
        <v>1820.034496484157</v>
      </c>
      <c r="R201" s="19">
        <v>1771.9790658296524</v>
      </c>
      <c r="S201" s="19">
        <v>1790.0408916028007</v>
      </c>
      <c r="T201" s="19">
        <v>1823.1606063508084</v>
      </c>
      <c r="U201" s="19">
        <v>1801.75185789847</v>
      </c>
      <c r="V201" s="19">
        <v>1777.0604262474108</v>
      </c>
      <c r="W201" s="19">
        <v>1711.868478267842</v>
      </c>
      <c r="X201" s="19">
        <v>1717.5551653819687</v>
      </c>
      <c r="Y201" s="19">
        <v>1656.868491683615</v>
      </c>
      <c r="Z201" s="19">
        <v>1599.0855664889232</v>
      </c>
      <c r="AA201" s="19">
        <v>1522.4149464976358</v>
      </c>
      <c r="AB201" s="19">
        <v>1299.3872074923779</v>
      </c>
      <c r="AC201" s="19">
        <v>1239.0381909134123</v>
      </c>
      <c r="AD201" s="19">
        <v>1105.3188535803893</v>
      </c>
      <c r="AE201" s="19">
        <v>1085.7567613986671</v>
      </c>
      <c r="AF201" s="19">
        <v>1071.9660847417963</v>
      </c>
      <c r="AG201" s="19">
        <v>1264.1000976304317</v>
      </c>
      <c r="AH201" s="19">
        <v>1333.5579519284515</v>
      </c>
      <c r="AI201" s="19">
        <v>1391.8451517332562</v>
      </c>
      <c r="AJ201" s="19">
        <v>1441.7742966914905</v>
      </c>
      <c r="AK201" s="19">
        <v>1490.1401214367247</v>
      </c>
      <c r="AL201" s="19">
        <v>1493.8272057532758</v>
      </c>
      <c r="AM201" s="19">
        <v>1517.041705212388</v>
      </c>
      <c r="AN201" s="19">
        <v>1537.8386547022656</v>
      </c>
      <c r="AO201" s="19">
        <v>1556.5602983852514</v>
      </c>
      <c r="AP201" s="19">
        <v>1589.3323227636831</v>
      </c>
      <c r="AQ201" s="19">
        <v>1546.6455732732188</v>
      </c>
      <c r="AR201" s="19">
        <v>1578.3909842656897</v>
      </c>
      <c r="AS201" s="19">
        <v>1602.8565757161464</v>
      </c>
      <c r="AT201" s="19">
        <v>1624.7982696499419</v>
      </c>
      <c r="AU201" s="19">
        <v>1648.201105739186</v>
      </c>
      <c r="AV201" s="19">
        <v>1651.4079988619069</v>
      </c>
      <c r="AW201" s="19">
        <v>1658.1300555174623</v>
      </c>
      <c r="AX201" s="19">
        <v>1665.4166561751849</v>
      </c>
      <c r="AY201" s="19">
        <v>1656.479446892537</v>
      </c>
      <c r="AZ201" s="19">
        <v>1619.193743953796</v>
      </c>
      <c r="BA201" s="19">
        <v>1586.0276758942707</v>
      </c>
      <c r="BB201" s="19">
        <v>1544.1022487112184</v>
      </c>
      <c r="BC201" s="19">
        <v>1519.3681575292394</v>
      </c>
      <c r="BD201" s="19" t="s">
        <v>262</v>
      </c>
      <c r="BE201" s="19" t="s">
        <v>262</v>
      </c>
      <c r="BF201" s="19" t="s">
        <v>262</v>
      </c>
    </row>
    <row r="202" spans="1:58">
      <c r="A202" s="16"/>
      <c r="B202" s="16" t="s">
        <v>265</v>
      </c>
      <c r="C202" s="19">
        <v>3548.7898383505194</v>
      </c>
      <c r="D202" s="19">
        <v>3919.6863717997267</v>
      </c>
      <c r="E202" s="19">
        <v>3254.7769991664964</v>
      </c>
      <c r="F202" s="19">
        <v>177.48975873688551</v>
      </c>
      <c r="G202" s="19">
        <v>-2584.4756311196697</v>
      </c>
      <c r="H202" s="19">
        <v>-2654.7269552084927</v>
      </c>
      <c r="I202" s="19">
        <v>-1380.9569970842763</v>
      </c>
      <c r="J202" s="19">
        <v>-11.592952807623988</v>
      </c>
      <c r="K202" s="19">
        <v>865.12647009325065</v>
      </c>
      <c r="L202" s="19">
        <v>1402.980356103446</v>
      </c>
      <c r="M202" s="19">
        <v>1471.6859096629996</v>
      </c>
      <c r="N202" s="19">
        <v>1520.7888296762271</v>
      </c>
      <c r="O202" s="19">
        <v>1567.4036604995008</v>
      </c>
      <c r="P202" s="19">
        <v>1567.6692792185099</v>
      </c>
      <c r="Q202" s="19">
        <v>1602.2909632249375</v>
      </c>
      <c r="R202" s="19">
        <v>1588.4907992134713</v>
      </c>
      <c r="S202" s="19">
        <v>1548.2185431722955</v>
      </c>
      <c r="T202" s="19">
        <v>1522.3575008962262</v>
      </c>
      <c r="U202" s="19">
        <v>1493.5605844873367</v>
      </c>
      <c r="V202" s="19">
        <v>1526.8559005304446</v>
      </c>
      <c r="W202" s="19">
        <v>1492.5319181872519</v>
      </c>
      <c r="X202" s="19">
        <v>1431.54443042612</v>
      </c>
      <c r="Y202" s="19">
        <v>1310.045817285044</v>
      </c>
      <c r="Z202" s="19">
        <v>1188.4598310870906</v>
      </c>
      <c r="AA202" s="19">
        <v>1120.6164109847427</v>
      </c>
      <c r="AB202" s="19">
        <v>951.56635846496465</v>
      </c>
      <c r="AC202" s="19">
        <v>905.87676693783033</v>
      </c>
      <c r="AD202" s="19">
        <v>774.50880690674785</v>
      </c>
      <c r="AE202" s="19">
        <v>746.49251020830297</v>
      </c>
      <c r="AF202" s="19">
        <v>726.8068087787874</v>
      </c>
      <c r="AG202" s="19">
        <v>736.05556777872971</v>
      </c>
      <c r="AH202" s="19">
        <v>765.11241528482878</v>
      </c>
      <c r="AI202" s="19">
        <v>809.9744381660571</v>
      </c>
      <c r="AJ202" s="19">
        <v>854.4194718166259</v>
      </c>
      <c r="AK202" s="19">
        <v>895.59901033057668</v>
      </c>
      <c r="AL202" s="19">
        <v>925.24047702527332</v>
      </c>
      <c r="AM202" s="19">
        <v>957.94420706091296</v>
      </c>
      <c r="AN202" s="19">
        <v>991.36216093960911</v>
      </c>
      <c r="AO202" s="19">
        <v>1007.7800084654514</v>
      </c>
      <c r="AP202" s="19">
        <v>1042.2090752934814</v>
      </c>
      <c r="AQ202" s="19">
        <v>1054.8011806074182</v>
      </c>
      <c r="AR202" s="19">
        <v>1082.0660921402368</v>
      </c>
      <c r="AS202" s="19">
        <v>1109.5303021658974</v>
      </c>
      <c r="AT202" s="19">
        <v>1126.1401464480305</v>
      </c>
      <c r="AU202" s="19">
        <v>1139.0022231036778</v>
      </c>
      <c r="AV202" s="19">
        <v>1144.3742963482264</v>
      </c>
      <c r="AW202" s="19">
        <v>1157.6120105058199</v>
      </c>
      <c r="AX202" s="19">
        <v>1156.1584149580544</v>
      </c>
      <c r="AY202" s="19">
        <v>1154.1891757088711</v>
      </c>
      <c r="AZ202" s="19">
        <v>1147.8133110792146</v>
      </c>
      <c r="BA202" s="19">
        <v>1119.4775355223278</v>
      </c>
      <c r="BB202" s="19">
        <v>1106.1287416380919</v>
      </c>
      <c r="BC202" s="19">
        <v>1077.8623857362322</v>
      </c>
      <c r="BD202" s="19" t="s">
        <v>262</v>
      </c>
      <c r="BE202" s="19" t="s">
        <v>262</v>
      </c>
      <c r="BF202" s="19" t="s">
        <v>262</v>
      </c>
    </row>
    <row r="203" spans="1:58">
      <c r="A203" s="16"/>
      <c r="B203" s="16" t="s">
        <v>33</v>
      </c>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t="s">
        <v>262</v>
      </c>
      <c r="BE203" s="19" t="s">
        <v>262</v>
      </c>
      <c r="BF203" s="19" t="s">
        <v>262</v>
      </c>
    </row>
    <row r="204" spans="1:58">
      <c r="A204" s="16"/>
      <c r="B204" s="16" t="s">
        <v>34</v>
      </c>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t="s">
        <v>262</v>
      </c>
      <c r="BE204" s="19" t="s">
        <v>262</v>
      </c>
      <c r="BF204" s="19" t="s">
        <v>262</v>
      </c>
    </row>
    <row r="205" spans="1:58">
      <c r="BD205" s="1" t="s">
        <v>262</v>
      </c>
      <c r="BE205" s="1" t="s">
        <v>262</v>
      </c>
      <c r="BF205" s="1" t="s">
        <v>262</v>
      </c>
    </row>
    <row r="206" spans="1:58" s="5" customFormat="1">
      <c r="A206" s="16" t="s">
        <v>77</v>
      </c>
      <c r="B206" s="16" t="s">
        <v>24</v>
      </c>
      <c r="C206" s="58"/>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t="s">
        <v>262</v>
      </c>
      <c r="BE206" s="46" t="s">
        <v>262</v>
      </c>
      <c r="BF206" s="46" t="s">
        <v>262</v>
      </c>
    </row>
    <row r="207" spans="1:58" s="5" customFormat="1">
      <c r="A207" s="16" t="s">
        <v>78</v>
      </c>
      <c r="B207" s="16" t="s">
        <v>25</v>
      </c>
      <c r="C207" s="51"/>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t="s">
        <v>262</v>
      </c>
      <c r="BE207" s="46" t="s">
        <v>262</v>
      </c>
      <c r="BF207" s="46" t="s">
        <v>262</v>
      </c>
    </row>
    <row r="208" spans="1:58">
      <c r="A208" s="16"/>
      <c r="B208" s="16" t="s">
        <v>26</v>
      </c>
      <c r="C208" s="51"/>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t="s">
        <v>262</v>
      </c>
      <c r="BE208" s="46" t="s">
        <v>262</v>
      </c>
      <c r="BF208" s="46" t="s">
        <v>262</v>
      </c>
    </row>
    <row r="209" spans="1:58">
      <c r="A209" s="16"/>
      <c r="B209" s="16" t="s">
        <v>264</v>
      </c>
      <c r="C209" s="46">
        <v>6046</v>
      </c>
      <c r="D209" s="46">
        <f>D31-C31</f>
        <v>6193.0000000001164</v>
      </c>
      <c r="E209" s="46">
        <f t="shared" ref="E209:BC209" si="2">E31-D31</f>
        <v>4959.0000000001164</v>
      </c>
      <c r="F209" s="46">
        <f t="shared" si="2"/>
        <v>-821</v>
      </c>
      <c r="G209" s="46">
        <f t="shared" si="2"/>
        <v>-4969</v>
      </c>
      <c r="H209" s="46">
        <f t="shared" si="2"/>
        <v>-278.00000000023283</v>
      </c>
      <c r="I209" s="46">
        <f t="shared" si="2"/>
        <v>5208.9999999998836</v>
      </c>
      <c r="J209" s="46">
        <f t="shared" si="2"/>
        <v>32.513256240286864</v>
      </c>
      <c r="K209" s="46">
        <f t="shared" si="2"/>
        <v>332.18816558504477</v>
      </c>
      <c r="L209" s="46">
        <f t="shared" si="2"/>
        <v>191.43456462223548</v>
      </c>
      <c r="M209" s="46">
        <f t="shared" si="2"/>
        <v>35.022927958169021</v>
      </c>
      <c r="N209" s="46">
        <f t="shared" si="2"/>
        <v>-130.05294194933958</v>
      </c>
      <c r="O209" s="46">
        <f t="shared" si="2"/>
        <v>-179.37736633326858</v>
      </c>
      <c r="P209" s="46">
        <f t="shared" si="2"/>
        <v>134.80921261850744</v>
      </c>
      <c r="Q209" s="46">
        <f t="shared" si="2"/>
        <v>102.50986656430177</v>
      </c>
      <c r="R209" s="46">
        <f t="shared" si="2"/>
        <v>81.664238526951522</v>
      </c>
      <c r="S209" s="46">
        <f t="shared" si="2"/>
        <v>15.516338525339961</v>
      </c>
      <c r="T209" s="46">
        <f t="shared" si="2"/>
        <v>27.130627999431454</v>
      </c>
      <c r="U209" s="46">
        <f t="shared" si="2"/>
        <v>314.60395645548124</v>
      </c>
      <c r="V209" s="46">
        <f t="shared" si="2"/>
        <v>282.14692516438663</v>
      </c>
      <c r="W209" s="46">
        <f t="shared" si="2"/>
        <v>247.11063604336232</v>
      </c>
      <c r="X209" s="46">
        <f t="shared" si="2"/>
        <v>183.87753183534369</v>
      </c>
      <c r="Y209" s="46">
        <f t="shared" si="2"/>
        <v>87.807957568089478</v>
      </c>
      <c r="Z209" s="46">
        <f t="shared" si="2"/>
        <v>299.39939856645651</v>
      </c>
      <c r="AA209" s="46">
        <f t="shared" si="2"/>
        <v>122.70462154399138</v>
      </c>
      <c r="AB209" s="46">
        <f t="shared" si="2"/>
        <v>-266.06960003252607</v>
      </c>
      <c r="AC209" s="46">
        <f t="shared" si="2"/>
        <v>-412.90622233273461</v>
      </c>
      <c r="AD209" s="46">
        <f t="shared" si="2"/>
        <v>-653.46772318636067</v>
      </c>
      <c r="AE209" s="46">
        <f t="shared" si="2"/>
        <v>-591.00415390462149</v>
      </c>
      <c r="AF209" s="46">
        <f t="shared" si="2"/>
        <v>-699.06744987354614</v>
      </c>
      <c r="AG209" s="46">
        <f t="shared" si="2"/>
        <v>-491.62313264841214</v>
      </c>
      <c r="AH209" s="46">
        <f t="shared" si="2"/>
        <v>-463.46540296694729</v>
      </c>
      <c r="AI209" s="46">
        <f t="shared" si="2"/>
        <v>-451.28756445809267</v>
      </c>
      <c r="AJ209" s="46">
        <f t="shared" si="2"/>
        <v>-466.01555242890026</v>
      </c>
      <c r="AK209" s="46">
        <f t="shared" si="2"/>
        <v>-507.9275092483731</v>
      </c>
      <c r="AL209" s="46">
        <f t="shared" si="2"/>
        <v>-557.92404403991532</v>
      </c>
      <c r="AM209" s="46">
        <f t="shared" si="2"/>
        <v>-637.24902629526332</v>
      </c>
      <c r="AN209" s="46">
        <f t="shared" si="2"/>
        <v>-726.89617753785569</v>
      </c>
      <c r="AO209" s="46">
        <f t="shared" si="2"/>
        <v>-823.05758072354365</v>
      </c>
      <c r="AP209" s="46">
        <f t="shared" si="2"/>
        <v>-918.98386056383606</v>
      </c>
      <c r="AQ209" s="46">
        <f t="shared" si="2"/>
        <v>-1022.0774921898264</v>
      </c>
      <c r="AR209" s="46">
        <f t="shared" si="2"/>
        <v>-1106.1521614638623</v>
      </c>
      <c r="AS209" s="46">
        <f t="shared" si="2"/>
        <v>-1178.4690254209563</v>
      </c>
      <c r="AT209" s="46">
        <f t="shared" si="2"/>
        <v>-1244.2179454594152</v>
      </c>
      <c r="AU209" s="46">
        <f t="shared" si="2"/>
        <v>-1273.2694755584234</v>
      </c>
      <c r="AV209" s="46">
        <f t="shared" si="2"/>
        <v>-1318.4520709783537</v>
      </c>
      <c r="AW209" s="46">
        <f t="shared" si="2"/>
        <v>-1341.0902464152314</v>
      </c>
      <c r="AX209" s="46">
        <f t="shared" si="2"/>
        <v>-1361.3874602727592</v>
      </c>
      <c r="AY209" s="46">
        <f t="shared" si="2"/>
        <v>-1368.3679611636326</v>
      </c>
      <c r="AZ209" s="46">
        <f t="shared" si="2"/>
        <v>-1366.5362540287897</v>
      </c>
      <c r="BA209" s="46">
        <f t="shared" si="2"/>
        <v>-1353.7766440995038</v>
      </c>
      <c r="BB209" s="46">
        <f t="shared" si="2"/>
        <v>-1338.7068062643521</v>
      </c>
      <c r="BC209" s="46">
        <f t="shared" si="2"/>
        <v>-1303.7262859807815</v>
      </c>
      <c r="BD209" s="46" t="s">
        <v>262</v>
      </c>
      <c r="BE209" s="46" t="s">
        <v>262</v>
      </c>
      <c r="BF209" s="46" t="s">
        <v>262</v>
      </c>
    </row>
    <row r="210" spans="1:58">
      <c r="A210" s="16"/>
      <c r="B210" s="16" t="s">
        <v>265</v>
      </c>
      <c r="C210" s="46">
        <v>6046</v>
      </c>
      <c r="D210" s="46">
        <v>6193</v>
      </c>
      <c r="E210" s="46">
        <v>4959</v>
      </c>
      <c r="F210" s="46">
        <v>-821</v>
      </c>
      <c r="G210" s="46">
        <v>-4969</v>
      </c>
      <c r="H210" s="46">
        <v>-5265.2030888970476</v>
      </c>
      <c r="I210" s="46">
        <v>-3731.2747012302862</v>
      </c>
      <c r="J210" s="46">
        <v>-1524.4232403345522</v>
      </c>
      <c r="K210" s="46">
        <v>-183.9739652404096</v>
      </c>
      <c r="L210" s="46">
        <v>654.93154700892046</v>
      </c>
      <c r="M210" s="46">
        <v>689.94249121635221</v>
      </c>
      <c r="N210" s="46">
        <v>669.29013744741678</v>
      </c>
      <c r="O210" s="46">
        <v>742.30555428663502</v>
      </c>
      <c r="P210" s="46">
        <v>738.38345648208633</v>
      </c>
      <c r="Q210" s="46">
        <v>781.40165399119724</v>
      </c>
      <c r="R210" s="46">
        <v>799.65457463287748</v>
      </c>
      <c r="S210" s="46">
        <v>746.34392792545259</v>
      </c>
      <c r="T210" s="46">
        <v>753.29123696236638</v>
      </c>
      <c r="U210" s="46">
        <v>726.92360695428215</v>
      </c>
      <c r="V210" s="46">
        <v>777.82169461779995</v>
      </c>
      <c r="W210" s="46">
        <v>761.54942170844879</v>
      </c>
      <c r="X210" s="46">
        <v>709.57778261927888</v>
      </c>
      <c r="Y210" s="46">
        <v>560.83863905409817</v>
      </c>
      <c r="Z210" s="46">
        <v>379.45000128773972</v>
      </c>
      <c r="AA210" s="46">
        <v>266.75674025726039</v>
      </c>
      <c r="AB210" s="46">
        <v>-8.6668682540766895</v>
      </c>
      <c r="AC210" s="46">
        <v>-135.17700985132251</v>
      </c>
      <c r="AD210" s="46">
        <v>-326.14341635612072</v>
      </c>
      <c r="AE210" s="46">
        <v>-435.05132140620844</v>
      </c>
      <c r="AF210" s="46">
        <v>-512.31618202838581</v>
      </c>
      <c r="AG210" s="46">
        <v>-552.23298833530862</v>
      </c>
      <c r="AH210" s="46">
        <v>-592.2408214675379</v>
      </c>
      <c r="AI210" s="46">
        <v>-607.34558895986993</v>
      </c>
      <c r="AJ210" s="46">
        <v>-605.72442532941932</v>
      </c>
      <c r="AK210" s="46">
        <v>-620.23695952416165</v>
      </c>
      <c r="AL210" s="46">
        <v>-645.47644301108085</v>
      </c>
      <c r="AM210" s="46">
        <v>-669.46962283685571</v>
      </c>
      <c r="AN210" s="46">
        <v>-697.4349112008349</v>
      </c>
      <c r="AO210" s="46">
        <v>-734.9747878954513</v>
      </c>
      <c r="AP210" s="46">
        <v>-753.96294026827672</v>
      </c>
      <c r="AQ210" s="46">
        <v>-783.82872995600337</v>
      </c>
      <c r="AR210" s="46">
        <v>-792.88147813343676</v>
      </c>
      <c r="AS210" s="46">
        <v>-790.33494523877744</v>
      </c>
      <c r="AT210" s="46">
        <v>-794.50597909616772</v>
      </c>
      <c r="AU210" s="46">
        <v>-783.15958264935762</v>
      </c>
      <c r="AV210" s="46">
        <v>-776.76753208017908</v>
      </c>
      <c r="AW210" s="46">
        <v>-749.96700567647349</v>
      </c>
      <c r="AX210" s="46">
        <v>-729.65985811961582</v>
      </c>
      <c r="AY210" s="46">
        <v>-710.31656438985374</v>
      </c>
      <c r="AZ210" s="46">
        <v>-734.66939335229108</v>
      </c>
      <c r="BA210" s="46">
        <v>-763.47343255381566</v>
      </c>
      <c r="BB210" s="46">
        <v>-787.65236522571649</v>
      </c>
      <c r="BC210" s="46">
        <v>-817.91485205426579</v>
      </c>
      <c r="BD210" s="46" t="s">
        <v>262</v>
      </c>
      <c r="BE210" s="46" t="s">
        <v>262</v>
      </c>
      <c r="BF210" s="46" t="s">
        <v>262</v>
      </c>
    </row>
    <row r="211" spans="1:58">
      <c r="A211" s="16"/>
      <c r="B211" s="16" t="s">
        <v>33</v>
      </c>
      <c r="C211" s="51"/>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t="s">
        <v>262</v>
      </c>
      <c r="BE211" s="46" t="s">
        <v>262</v>
      </c>
      <c r="BF211" s="46" t="s">
        <v>262</v>
      </c>
    </row>
    <row r="212" spans="1:58">
      <c r="A212" s="16"/>
      <c r="B212" s="16" t="s">
        <v>34</v>
      </c>
      <c r="C212" s="51"/>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t="s">
        <v>262</v>
      </c>
      <c r="BE212" s="27" t="s">
        <v>262</v>
      </c>
      <c r="BF212" s="27" t="s">
        <v>262</v>
      </c>
    </row>
    <row r="213" spans="1:58">
      <c r="BD213" s="1" t="s">
        <v>262</v>
      </c>
      <c r="BE213" s="1" t="s">
        <v>262</v>
      </c>
      <c r="BF213" s="1" t="s">
        <v>262</v>
      </c>
    </row>
    <row r="214" spans="1:58">
      <c r="A214" s="16" t="s">
        <v>79</v>
      </c>
      <c r="B214" s="16" t="s">
        <v>24</v>
      </c>
      <c r="C214" s="17"/>
      <c r="D214" s="17"/>
      <c r="E214" s="17"/>
      <c r="F214" s="17"/>
      <c r="G214" s="17"/>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t="s">
        <v>262</v>
      </c>
      <c r="BE214" s="29" t="s">
        <v>262</v>
      </c>
      <c r="BF214" s="29" t="s">
        <v>262</v>
      </c>
    </row>
    <row r="215" spans="1:58">
      <c r="A215" s="16" t="s">
        <v>22</v>
      </c>
      <c r="B215" s="16" t="s">
        <v>25</v>
      </c>
      <c r="C215" s="19"/>
      <c r="D215" s="19"/>
      <c r="E215" s="19"/>
      <c r="F215" s="19"/>
      <c r="G215" s="19"/>
      <c r="H215" s="18"/>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t="s">
        <v>262</v>
      </c>
      <c r="BE215" s="29" t="s">
        <v>262</v>
      </c>
      <c r="BF215" s="29" t="s">
        <v>262</v>
      </c>
    </row>
    <row r="216" spans="1:58">
      <c r="A216" s="16"/>
      <c r="B216" s="16" t="s">
        <v>26</v>
      </c>
      <c r="C216" s="19"/>
      <c r="D216" s="19"/>
      <c r="E216" s="19"/>
      <c r="F216" s="19"/>
      <c r="G216" s="19"/>
      <c r="H216" s="1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t="s">
        <v>262</v>
      </c>
      <c r="BE216" s="29" t="s">
        <v>262</v>
      </c>
      <c r="BF216" s="29" t="s">
        <v>262</v>
      </c>
    </row>
    <row r="217" spans="1:58">
      <c r="A217" s="16"/>
      <c r="B217" s="16" t="s">
        <v>264</v>
      </c>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t="s">
        <v>262</v>
      </c>
      <c r="BE217" s="18" t="s">
        <v>262</v>
      </c>
      <c r="BF217" s="18" t="s">
        <v>262</v>
      </c>
    </row>
    <row r="218" spans="1:58">
      <c r="A218" s="16"/>
      <c r="B218" s="16" t="s">
        <v>265</v>
      </c>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29"/>
      <c r="AX218" s="29"/>
      <c r="AY218" s="29"/>
      <c r="AZ218" s="29"/>
      <c r="BA218" s="29"/>
      <c r="BB218" s="29"/>
      <c r="BC218" s="29"/>
      <c r="BD218" s="29" t="s">
        <v>262</v>
      </c>
      <c r="BE218" s="29" t="s">
        <v>262</v>
      </c>
      <c r="BF218" s="29" t="s">
        <v>262</v>
      </c>
    </row>
    <row r="219" spans="1:58">
      <c r="A219" s="16"/>
      <c r="B219" s="16" t="s">
        <v>33</v>
      </c>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t="s">
        <v>262</v>
      </c>
      <c r="BE219" s="18" t="s">
        <v>262</v>
      </c>
      <c r="BF219" s="18" t="s">
        <v>262</v>
      </c>
    </row>
    <row r="220" spans="1:58">
      <c r="A220" s="16"/>
      <c r="B220" s="16" t="s">
        <v>28</v>
      </c>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29"/>
      <c r="AX220" s="29"/>
      <c r="AY220" s="29"/>
      <c r="AZ220" s="29"/>
      <c r="BA220" s="29"/>
      <c r="BB220" s="29"/>
      <c r="BC220" s="29"/>
      <c r="BD220" s="29" t="s">
        <v>262</v>
      </c>
      <c r="BE220" s="29" t="s">
        <v>262</v>
      </c>
      <c r="BF220" s="29" t="s">
        <v>262</v>
      </c>
    </row>
    <row r="221" spans="1:58">
      <c r="A221" s="16" t="s">
        <v>80</v>
      </c>
      <c r="B221" s="16" t="s">
        <v>24</v>
      </c>
      <c r="C221" s="17"/>
      <c r="D221" s="17"/>
      <c r="E221" s="17"/>
      <c r="F221" s="17"/>
      <c r="G221" s="17"/>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t="s">
        <v>262</v>
      </c>
      <c r="BE221" s="29" t="s">
        <v>262</v>
      </c>
      <c r="BF221" s="29" t="s">
        <v>262</v>
      </c>
    </row>
    <row r="222" spans="1:58">
      <c r="A222" s="16" t="s">
        <v>23</v>
      </c>
      <c r="B222" s="16" t="s">
        <v>25</v>
      </c>
      <c r="C222" s="19"/>
      <c r="D222" s="19"/>
      <c r="E222" s="19"/>
      <c r="F222" s="19"/>
      <c r="G222" s="19"/>
      <c r="H222" s="18"/>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t="s">
        <v>262</v>
      </c>
      <c r="BE222" s="29" t="s">
        <v>262</v>
      </c>
      <c r="BF222" s="29" t="s">
        <v>262</v>
      </c>
    </row>
    <row r="223" spans="1:58">
      <c r="A223" s="16"/>
      <c r="B223" s="16" t="s">
        <v>26</v>
      </c>
      <c r="C223" s="19"/>
      <c r="D223" s="19"/>
      <c r="E223" s="19"/>
      <c r="F223" s="19"/>
      <c r="G223" s="19"/>
      <c r="H223" s="1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t="s">
        <v>262</v>
      </c>
      <c r="BE223" s="29" t="s">
        <v>262</v>
      </c>
      <c r="BF223" s="29" t="s">
        <v>262</v>
      </c>
    </row>
    <row r="224" spans="1:58">
      <c r="A224" s="16"/>
      <c r="B224" s="16" t="s">
        <v>264</v>
      </c>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t="s">
        <v>262</v>
      </c>
      <c r="BE224" s="18" t="s">
        <v>262</v>
      </c>
      <c r="BF224" s="18" t="s">
        <v>262</v>
      </c>
    </row>
    <row r="225" spans="1:58">
      <c r="A225" s="30"/>
      <c r="B225" s="16" t="s">
        <v>265</v>
      </c>
      <c r="C225" s="26"/>
      <c r="D225" s="26"/>
      <c r="E225" s="26"/>
      <c r="F225" s="26"/>
      <c r="G225" s="26"/>
      <c r="H225" s="19"/>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31"/>
      <c r="AX225" s="31"/>
      <c r="AY225" s="31"/>
      <c r="AZ225" s="31"/>
      <c r="BA225" s="31"/>
      <c r="BB225" s="31"/>
      <c r="BC225" s="31"/>
      <c r="BD225" s="31" t="s">
        <v>262</v>
      </c>
      <c r="BE225" s="31" t="s">
        <v>262</v>
      </c>
      <c r="BF225" s="31" t="s">
        <v>262</v>
      </c>
    </row>
    <row r="226" spans="1:58">
      <c r="A226" s="30"/>
      <c r="B226" s="16" t="s">
        <v>33</v>
      </c>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t="s">
        <v>262</v>
      </c>
      <c r="BE226" s="18" t="s">
        <v>262</v>
      </c>
      <c r="BF226" s="18" t="s">
        <v>262</v>
      </c>
    </row>
    <row r="227" spans="1:58">
      <c r="A227" s="30"/>
      <c r="B227" s="16" t="s">
        <v>28</v>
      </c>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t="s">
        <v>262</v>
      </c>
      <c r="BE227" s="26" t="s">
        <v>262</v>
      </c>
      <c r="BF227" s="26" t="s">
        <v>262</v>
      </c>
    </row>
    <row r="228" spans="1:58">
      <c r="BD228" s="1" t="s">
        <v>262</v>
      </c>
      <c r="BE228" s="1" t="s">
        <v>262</v>
      </c>
      <c r="BF228" s="1" t="s">
        <v>262</v>
      </c>
    </row>
    <row r="229" spans="1:58" s="42" customFormat="1">
      <c r="A229" s="39" t="s">
        <v>81</v>
      </c>
      <c r="B229" s="16" t="s">
        <v>24</v>
      </c>
      <c r="C229" s="38"/>
      <c r="D229" s="38"/>
      <c r="E229" s="38"/>
      <c r="F229" s="38"/>
      <c r="G229" s="38"/>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t="s">
        <v>262</v>
      </c>
      <c r="BE229" s="37" t="s">
        <v>262</v>
      </c>
      <c r="BF229" s="37" t="s">
        <v>262</v>
      </c>
    </row>
    <row r="230" spans="1:58" s="42" customFormat="1">
      <c r="A230" s="45"/>
      <c r="B230" s="16" t="s">
        <v>25</v>
      </c>
      <c r="C230" s="38"/>
      <c r="D230" s="38"/>
      <c r="E230" s="38"/>
      <c r="F230" s="38"/>
      <c r="G230" s="38"/>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t="s">
        <v>262</v>
      </c>
      <c r="BE230" s="38" t="s">
        <v>262</v>
      </c>
      <c r="BF230" s="38" t="s">
        <v>262</v>
      </c>
    </row>
    <row r="231" spans="1:58" s="42" customFormat="1">
      <c r="A231" s="45"/>
      <c r="B231" s="16" t="s">
        <v>26</v>
      </c>
      <c r="C231" s="38"/>
      <c r="D231" s="38"/>
      <c r="E231" s="38"/>
      <c r="F231" s="38"/>
      <c r="G231" s="38"/>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t="s">
        <v>262</v>
      </c>
      <c r="BE231" s="38" t="s">
        <v>262</v>
      </c>
      <c r="BF231" s="38" t="s">
        <v>262</v>
      </c>
    </row>
    <row r="232" spans="1:58" s="42" customFormat="1">
      <c r="A232" s="45"/>
      <c r="B232" s="16" t="s">
        <v>264</v>
      </c>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t="s">
        <v>262</v>
      </c>
      <c r="BE232" s="36" t="s">
        <v>262</v>
      </c>
      <c r="BF232" s="36" t="s">
        <v>262</v>
      </c>
    </row>
    <row r="233" spans="1:58" s="42" customFormat="1">
      <c r="A233" s="45"/>
      <c r="B233" s="16" t="s">
        <v>27</v>
      </c>
      <c r="C233" s="38"/>
      <c r="D233" s="38"/>
      <c r="E233" s="38"/>
      <c r="F233" s="38"/>
      <c r="G233" s="38"/>
      <c r="H233" s="37"/>
      <c r="I233" s="38"/>
      <c r="J233" s="38"/>
      <c r="K233" s="38"/>
      <c r="L233" s="38"/>
      <c r="M233" s="38"/>
      <c r="N233" s="38"/>
      <c r="O233" s="38"/>
      <c r="P233" s="38"/>
      <c r="Q233" s="38"/>
      <c r="R233" s="38"/>
      <c r="S233" s="38"/>
      <c r="T233" s="38"/>
      <c r="U233" s="38"/>
      <c r="V233" s="38"/>
      <c r="W233" s="38"/>
      <c r="X233" s="38"/>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t="s">
        <v>262</v>
      </c>
      <c r="BE233" s="44" t="s">
        <v>262</v>
      </c>
      <c r="BF233" s="44" t="s">
        <v>262</v>
      </c>
    </row>
    <row r="234" spans="1:58" s="42" customFormat="1">
      <c r="A234" s="45"/>
      <c r="B234" s="16" t="s">
        <v>33</v>
      </c>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t="s">
        <v>262</v>
      </c>
      <c r="BE234" s="36" t="s">
        <v>262</v>
      </c>
      <c r="BF234" s="36" t="s">
        <v>262</v>
      </c>
    </row>
    <row r="235" spans="1:58" s="42" customFormat="1">
      <c r="A235" s="45"/>
      <c r="B235" s="16" t="s">
        <v>28</v>
      </c>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t="s">
        <v>262</v>
      </c>
      <c r="BE235" s="38" t="s">
        <v>262</v>
      </c>
      <c r="BF235" s="38" t="s">
        <v>262</v>
      </c>
    </row>
    <row r="236" spans="1:58" s="42" customFormat="1">
      <c r="A236" s="43"/>
      <c r="B236" s="43"/>
      <c r="C236" s="40"/>
      <c r="D236" s="40"/>
      <c r="E236" s="40"/>
      <c r="F236" s="40"/>
      <c r="G236" s="40"/>
      <c r="H236" s="41"/>
      <c r="I236" s="40"/>
      <c r="J236" s="40"/>
      <c r="K236" s="40"/>
      <c r="L236" s="40"/>
      <c r="M236" s="40"/>
      <c r="N236" s="40"/>
      <c r="O236" s="40"/>
      <c r="P236" s="40"/>
      <c r="Q236" s="40"/>
      <c r="R236" s="40"/>
      <c r="S236" s="40"/>
      <c r="T236" s="40"/>
      <c r="U236" s="40"/>
      <c r="V236" s="40"/>
      <c r="W236" s="40"/>
      <c r="X236" s="40"/>
      <c r="BD236" s="42" t="s">
        <v>262</v>
      </c>
      <c r="BE236" s="42" t="s">
        <v>262</v>
      </c>
      <c r="BF236" s="42" t="s">
        <v>262</v>
      </c>
    </row>
    <row r="237" spans="1:58" s="42" customFormat="1">
      <c r="A237" s="39" t="s">
        <v>82</v>
      </c>
      <c r="B237" s="16" t="s">
        <v>24</v>
      </c>
      <c r="C237" s="38"/>
      <c r="D237" s="38"/>
      <c r="E237" s="38"/>
      <c r="F237" s="38"/>
      <c r="G237" s="38"/>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t="s">
        <v>262</v>
      </c>
      <c r="BE237" s="37" t="s">
        <v>262</v>
      </c>
      <c r="BF237" s="37" t="s">
        <v>262</v>
      </c>
    </row>
    <row r="238" spans="1:58" s="42" customFormat="1">
      <c r="A238" s="45"/>
      <c r="B238" s="16" t="s">
        <v>25</v>
      </c>
      <c r="C238" s="38"/>
      <c r="D238" s="38"/>
      <c r="E238" s="38"/>
      <c r="F238" s="38"/>
      <c r="G238" s="38"/>
      <c r="H238" s="37"/>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t="s">
        <v>262</v>
      </c>
      <c r="BE238" s="38" t="s">
        <v>262</v>
      </c>
      <c r="BF238" s="38" t="s">
        <v>262</v>
      </c>
    </row>
    <row r="239" spans="1:58" s="42" customFormat="1">
      <c r="A239" s="45"/>
      <c r="B239" s="16" t="s">
        <v>26</v>
      </c>
      <c r="C239" s="38"/>
      <c r="D239" s="38"/>
      <c r="E239" s="38"/>
      <c r="F239" s="38"/>
      <c r="G239" s="38"/>
      <c r="H239" s="37"/>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t="s">
        <v>262</v>
      </c>
      <c r="BE239" s="38" t="s">
        <v>262</v>
      </c>
      <c r="BF239" s="38" t="s">
        <v>262</v>
      </c>
    </row>
    <row r="240" spans="1:58" s="42" customFormat="1">
      <c r="A240" s="45"/>
      <c r="B240" s="16" t="s">
        <v>264</v>
      </c>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t="s">
        <v>262</v>
      </c>
      <c r="BE240" s="37" t="s">
        <v>262</v>
      </c>
      <c r="BF240" s="37" t="s">
        <v>262</v>
      </c>
    </row>
    <row r="241" spans="1:58" s="42" customFormat="1">
      <c r="A241" s="45"/>
      <c r="B241" s="16" t="s">
        <v>265</v>
      </c>
      <c r="C241" s="38"/>
      <c r="D241" s="38"/>
      <c r="E241" s="38"/>
      <c r="F241" s="38"/>
      <c r="G241" s="38"/>
      <c r="H241" s="37"/>
      <c r="I241" s="38"/>
      <c r="J241" s="38"/>
      <c r="K241" s="38"/>
      <c r="L241" s="38"/>
      <c r="M241" s="38"/>
      <c r="N241" s="38"/>
      <c r="O241" s="38"/>
      <c r="P241" s="38"/>
      <c r="Q241" s="38"/>
      <c r="R241" s="38"/>
      <c r="S241" s="38"/>
      <c r="T241" s="38"/>
      <c r="U241" s="38"/>
      <c r="V241" s="38"/>
      <c r="W241" s="38"/>
      <c r="X241" s="38"/>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t="s">
        <v>262</v>
      </c>
      <c r="BE241" s="44" t="s">
        <v>262</v>
      </c>
      <c r="BF241" s="44" t="s">
        <v>262</v>
      </c>
    </row>
    <row r="242" spans="1:58" s="42" customFormat="1">
      <c r="A242" s="45"/>
      <c r="B242" s="16" t="s">
        <v>33</v>
      </c>
      <c r="C242" s="38"/>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t="s">
        <v>262</v>
      </c>
      <c r="BE242" s="37" t="s">
        <v>262</v>
      </c>
      <c r="BF242" s="37" t="s">
        <v>262</v>
      </c>
    </row>
    <row r="243" spans="1:58" s="42" customFormat="1">
      <c r="A243" s="45"/>
      <c r="B243" s="16" t="s">
        <v>34</v>
      </c>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t="s">
        <v>262</v>
      </c>
      <c r="BE243" s="44" t="s">
        <v>262</v>
      </c>
      <c r="BF243" s="44" t="s">
        <v>262</v>
      </c>
    </row>
    <row r="244" spans="1:58" s="42" customFormat="1">
      <c r="A244" s="39" t="s">
        <v>83</v>
      </c>
      <c r="B244" s="16" t="s">
        <v>24</v>
      </c>
      <c r="C244" s="38"/>
      <c r="D244" s="38"/>
      <c r="E244" s="38"/>
      <c r="F244" s="38"/>
      <c r="G244" s="38"/>
      <c r="H244" s="37"/>
      <c r="I244" s="38"/>
      <c r="J244" s="38"/>
      <c r="K244" s="38"/>
      <c r="L244" s="38"/>
      <c r="M244" s="38"/>
      <c r="N244" s="38"/>
      <c r="O244" s="38"/>
      <c r="P244" s="38"/>
      <c r="Q244" s="38"/>
      <c r="R244" s="38"/>
      <c r="S244" s="38"/>
      <c r="T244" s="38"/>
      <c r="U244" s="38"/>
      <c r="V244" s="38"/>
      <c r="W244" s="38"/>
      <c r="X244" s="38"/>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t="s">
        <v>262</v>
      </c>
      <c r="BE244" s="44" t="s">
        <v>262</v>
      </c>
      <c r="BF244" s="44" t="s">
        <v>262</v>
      </c>
    </row>
    <row r="245" spans="1:58" s="42" customFormat="1">
      <c r="A245" s="45"/>
      <c r="B245" s="16" t="s">
        <v>25</v>
      </c>
      <c r="C245" s="38"/>
      <c r="D245" s="38"/>
      <c r="E245" s="38"/>
      <c r="F245" s="38"/>
      <c r="G245" s="38"/>
      <c r="H245" s="37"/>
      <c r="I245" s="38"/>
      <c r="J245" s="38"/>
      <c r="K245" s="38"/>
      <c r="L245" s="38"/>
      <c r="M245" s="38"/>
      <c r="N245" s="38"/>
      <c r="O245" s="38"/>
      <c r="P245" s="38"/>
      <c r="Q245" s="38"/>
      <c r="R245" s="38"/>
      <c r="S245" s="38"/>
      <c r="T245" s="38"/>
      <c r="U245" s="38"/>
      <c r="V245" s="38"/>
      <c r="W245" s="38"/>
      <c r="X245" s="38"/>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t="s">
        <v>262</v>
      </c>
      <c r="BE245" s="44" t="s">
        <v>262</v>
      </c>
      <c r="BF245" s="44" t="s">
        <v>262</v>
      </c>
    </row>
    <row r="246" spans="1:58" s="42" customFormat="1">
      <c r="A246" s="45"/>
      <c r="B246" s="16" t="s">
        <v>26</v>
      </c>
      <c r="C246" s="38"/>
      <c r="D246" s="38"/>
      <c r="E246" s="38"/>
      <c r="F246" s="38"/>
      <c r="G246" s="38"/>
      <c r="H246" s="37"/>
      <c r="I246" s="38"/>
      <c r="J246" s="38"/>
      <c r="K246" s="38"/>
      <c r="L246" s="38"/>
      <c r="M246" s="38"/>
      <c r="N246" s="38"/>
      <c r="O246" s="38"/>
      <c r="P246" s="38"/>
      <c r="Q246" s="38"/>
      <c r="R246" s="38"/>
      <c r="S246" s="38"/>
      <c r="T246" s="38"/>
      <c r="U246" s="38"/>
      <c r="V246" s="38"/>
      <c r="W246" s="38"/>
      <c r="X246" s="38"/>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t="s">
        <v>262</v>
      </c>
      <c r="BE246" s="44" t="s">
        <v>262</v>
      </c>
      <c r="BF246" s="44" t="s">
        <v>262</v>
      </c>
    </row>
    <row r="247" spans="1:58" s="42" customFormat="1">
      <c r="A247" s="45"/>
      <c r="B247" s="16" t="s">
        <v>264</v>
      </c>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t="s">
        <v>262</v>
      </c>
      <c r="BE247" s="37" t="s">
        <v>262</v>
      </c>
      <c r="BF247" s="37" t="s">
        <v>262</v>
      </c>
    </row>
    <row r="248" spans="1:58" s="42" customFormat="1">
      <c r="A248" s="45"/>
      <c r="B248" s="16" t="s">
        <v>265</v>
      </c>
      <c r="C248" s="38"/>
      <c r="D248" s="38"/>
      <c r="E248" s="38"/>
      <c r="F248" s="38"/>
      <c r="G248" s="38"/>
      <c r="H248" s="37"/>
      <c r="I248" s="38"/>
      <c r="J248" s="38"/>
      <c r="K248" s="38"/>
      <c r="L248" s="38"/>
      <c r="M248" s="38"/>
      <c r="N248" s="38"/>
      <c r="O248" s="38"/>
      <c r="P248" s="38"/>
      <c r="Q248" s="38"/>
      <c r="R248" s="38"/>
      <c r="S248" s="38"/>
      <c r="T248" s="38"/>
      <c r="U248" s="38"/>
      <c r="V248" s="38"/>
      <c r="W248" s="38"/>
      <c r="X248" s="38"/>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t="s">
        <v>262</v>
      </c>
      <c r="BE248" s="44" t="s">
        <v>262</v>
      </c>
      <c r="BF248" s="44" t="s">
        <v>262</v>
      </c>
    </row>
    <row r="249" spans="1:58" s="42" customFormat="1">
      <c r="A249" s="45"/>
      <c r="B249" s="16" t="s">
        <v>33</v>
      </c>
      <c r="C249" s="38"/>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t="s">
        <v>262</v>
      </c>
      <c r="BE249" s="37" t="s">
        <v>262</v>
      </c>
      <c r="BF249" s="37" t="s">
        <v>262</v>
      </c>
    </row>
    <row r="250" spans="1:58" s="42" customFormat="1">
      <c r="A250" s="45"/>
      <c r="B250" s="16" t="s">
        <v>28</v>
      </c>
      <c r="C250" s="38"/>
      <c r="D250" s="38"/>
      <c r="E250" s="38"/>
      <c r="F250" s="38"/>
      <c r="G250" s="38"/>
      <c r="H250" s="37"/>
      <c r="I250" s="38"/>
      <c r="J250" s="38"/>
      <c r="K250" s="38"/>
      <c r="L250" s="38"/>
      <c r="M250" s="38"/>
      <c r="N250" s="38"/>
      <c r="O250" s="38"/>
      <c r="P250" s="38"/>
      <c r="Q250" s="38"/>
      <c r="R250" s="38"/>
      <c r="S250" s="38"/>
      <c r="T250" s="38"/>
      <c r="U250" s="38"/>
      <c r="V250" s="38"/>
      <c r="W250" s="38"/>
      <c r="X250" s="38"/>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t="s">
        <v>262</v>
      </c>
      <c r="BE250" s="44" t="s">
        <v>262</v>
      </c>
      <c r="BF250" s="44" t="s">
        <v>262</v>
      </c>
    </row>
    <row r="251" spans="1:58" s="42" customFormat="1">
      <c r="A251" s="39" t="s">
        <v>84</v>
      </c>
      <c r="B251" s="16" t="s">
        <v>24</v>
      </c>
      <c r="C251" s="38"/>
      <c r="D251" s="38"/>
      <c r="E251" s="38"/>
      <c r="F251" s="38"/>
      <c r="G251" s="38"/>
      <c r="H251" s="37"/>
      <c r="I251" s="38"/>
      <c r="J251" s="38"/>
      <c r="K251" s="38"/>
      <c r="L251" s="38"/>
      <c r="M251" s="38"/>
      <c r="N251" s="38"/>
      <c r="O251" s="38"/>
      <c r="P251" s="38"/>
      <c r="Q251" s="38"/>
      <c r="R251" s="38"/>
      <c r="S251" s="38"/>
      <c r="T251" s="38"/>
      <c r="U251" s="38"/>
      <c r="V251" s="38"/>
      <c r="W251" s="38"/>
      <c r="X251" s="38"/>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t="s">
        <v>262</v>
      </c>
      <c r="BE251" s="44" t="s">
        <v>262</v>
      </c>
      <c r="BF251" s="44" t="s">
        <v>262</v>
      </c>
    </row>
    <row r="252" spans="1:58" s="42" customFormat="1">
      <c r="A252" s="45"/>
      <c r="B252" s="16" t="s">
        <v>25</v>
      </c>
      <c r="C252" s="38"/>
      <c r="D252" s="38"/>
      <c r="E252" s="38"/>
      <c r="F252" s="38"/>
      <c r="G252" s="38"/>
      <c r="H252" s="37"/>
      <c r="I252" s="38"/>
      <c r="J252" s="38"/>
      <c r="K252" s="38"/>
      <c r="L252" s="38"/>
      <c r="M252" s="38"/>
      <c r="N252" s="38"/>
      <c r="O252" s="38"/>
      <c r="P252" s="38"/>
      <c r="Q252" s="38"/>
      <c r="R252" s="38"/>
      <c r="S252" s="38"/>
      <c r="T252" s="38"/>
      <c r="U252" s="38"/>
      <c r="V252" s="38"/>
      <c r="W252" s="38"/>
      <c r="X252" s="38"/>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t="s">
        <v>262</v>
      </c>
      <c r="BE252" s="44" t="s">
        <v>262</v>
      </c>
      <c r="BF252" s="44" t="s">
        <v>262</v>
      </c>
    </row>
    <row r="253" spans="1:58" s="42" customFormat="1">
      <c r="A253" s="45"/>
      <c r="B253" s="16" t="s">
        <v>26</v>
      </c>
      <c r="C253" s="38"/>
      <c r="D253" s="38"/>
      <c r="E253" s="38"/>
      <c r="F253" s="38"/>
      <c r="G253" s="38"/>
      <c r="H253" s="37"/>
      <c r="I253" s="38"/>
      <c r="J253" s="38"/>
      <c r="K253" s="38"/>
      <c r="L253" s="38"/>
      <c r="M253" s="38"/>
      <c r="N253" s="38"/>
      <c r="O253" s="38"/>
      <c r="P253" s="38"/>
      <c r="Q253" s="38"/>
      <c r="R253" s="38"/>
      <c r="S253" s="38"/>
      <c r="T253" s="38"/>
      <c r="U253" s="38"/>
      <c r="V253" s="38"/>
      <c r="W253" s="38"/>
      <c r="X253" s="38"/>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t="s">
        <v>262</v>
      </c>
      <c r="BE253" s="44" t="s">
        <v>262</v>
      </c>
      <c r="BF253" s="44" t="s">
        <v>262</v>
      </c>
    </row>
    <row r="254" spans="1:58" s="42" customFormat="1">
      <c r="A254" s="45"/>
      <c r="B254" s="16" t="s">
        <v>264</v>
      </c>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t="s">
        <v>262</v>
      </c>
      <c r="BE254" s="37" t="s">
        <v>262</v>
      </c>
      <c r="BF254" s="37" t="s">
        <v>262</v>
      </c>
    </row>
    <row r="255" spans="1:58" s="42" customFormat="1">
      <c r="A255" s="45"/>
      <c r="B255" s="16" t="s">
        <v>265</v>
      </c>
      <c r="C255" s="38"/>
      <c r="D255" s="38"/>
      <c r="E255" s="38"/>
      <c r="F255" s="38"/>
      <c r="G255" s="38"/>
      <c r="H255" s="37"/>
      <c r="I255" s="38"/>
      <c r="J255" s="38"/>
      <c r="K255" s="38"/>
      <c r="L255" s="38"/>
      <c r="M255" s="38"/>
      <c r="N255" s="38"/>
      <c r="O255" s="38"/>
      <c r="P255" s="38"/>
      <c r="Q255" s="38"/>
      <c r="R255" s="38"/>
      <c r="S255" s="38"/>
      <c r="T255" s="38"/>
      <c r="U255" s="38"/>
      <c r="V255" s="38"/>
      <c r="W255" s="38"/>
      <c r="X255" s="38"/>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t="s">
        <v>262</v>
      </c>
      <c r="BE255" s="44" t="s">
        <v>262</v>
      </c>
      <c r="BF255" s="44" t="s">
        <v>262</v>
      </c>
    </row>
    <row r="256" spans="1:58" s="42" customFormat="1">
      <c r="A256" s="45"/>
      <c r="B256" s="16" t="s">
        <v>33</v>
      </c>
      <c r="C256" s="38"/>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t="s">
        <v>262</v>
      </c>
      <c r="BE256" s="37" t="s">
        <v>262</v>
      </c>
      <c r="BF256" s="37" t="s">
        <v>262</v>
      </c>
    </row>
    <row r="257" spans="1:58" s="42" customFormat="1">
      <c r="A257" s="45"/>
      <c r="B257" s="16" t="s">
        <v>28</v>
      </c>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t="s">
        <v>262</v>
      </c>
      <c r="BE257" s="38" t="s">
        <v>262</v>
      </c>
      <c r="BF257" s="38" t="s">
        <v>262</v>
      </c>
    </row>
    <row r="258" spans="1:58" s="42" customFormat="1">
      <c r="A258" s="43"/>
      <c r="B258" s="43"/>
      <c r="C258" s="40"/>
      <c r="D258" s="40"/>
      <c r="E258" s="40"/>
      <c r="F258" s="40"/>
      <c r="G258" s="40"/>
      <c r="H258" s="41"/>
      <c r="I258" s="40"/>
      <c r="J258" s="40"/>
      <c r="K258" s="40"/>
      <c r="L258" s="40"/>
      <c r="M258" s="40"/>
      <c r="N258" s="40"/>
      <c r="O258" s="40"/>
      <c r="P258" s="40"/>
      <c r="Q258" s="40"/>
      <c r="R258" s="40"/>
      <c r="S258" s="40"/>
      <c r="T258" s="40"/>
      <c r="U258" s="40"/>
      <c r="V258" s="40"/>
      <c r="W258" s="40"/>
      <c r="X258" s="40"/>
      <c r="BD258" s="42" t="s">
        <v>262</v>
      </c>
      <c r="BE258" s="42" t="s">
        <v>262</v>
      </c>
      <c r="BF258" s="42" t="s">
        <v>262</v>
      </c>
    </row>
    <row r="259" spans="1:58" s="42" customFormat="1">
      <c r="A259" s="39" t="s">
        <v>85</v>
      </c>
      <c r="B259" s="16" t="s">
        <v>24</v>
      </c>
      <c r="C259" s="38"/>
      <c r="D259" s="38"/>
      <c r="E259" s="38"/>
      <c r="F259" s="38"/>
      <c r="G259" s="38"/>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t="s">
        <v>262</v>
      </c>
      <c r="BE259" s="37" t="s">
        <v>262</v>
      </c>
      <c r="BF259" s="37" t="s">
        <v>262</v>
      </c>
    </row>
    <row r="260" spans="1:58" s="42" customFormat="1">
      <c r="A260" s="45"/>
      <c r="B260" s="16" t="s">
        <v>25</v>
      </c>
      <c r="C260" s="38"/>
      <c r="D260" s="38"/>
      <c r="E260" s="38"/>
      <c r="F260" s="38"/>
      <c r="G260" s="38"/>
      <c r="H260" s="37"/>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t="s">
        <v>262</v>
      </c>
      <c r="BE260" s="38" t="s">
        <v>262</v>
      </c>
      <c r="BF260" s="38" t="s">
        <v>262</v>
      </c>
    </row>
    <row r="261" spans="1:58" s="42" customFormat="1">
      <c r="A261" s="45"/>
      <c r="B261" s="16" t="s">
        <v>26</v>
      </c>
      <c r="C261" s="38"/>
      <c r="D261" s="38"/>
      <c r="E261" s="38"/>
      <c r="F261" s="38"/>
      <c r="G261" s="38"/>
      <c r="H261" s="37"/>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t="s">
        <v>262</v>
      </c>
      <c r="BE261" s="38" t="s">
        <v>262</v>
      </c>
      <c r="BF261" s="38" t="s">
        <v>262</v>
      </c>
    </row>
    <row r="262" spans="1:58" s="42" customFormat="1">
      <c r="A262" s="45"/>
      <c r="B262" s="16" t="s">
        <v>264</v>
      </c>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t="s">
        <v>262</v>
      </c>
      <c r="BE262" s="37" t="s">
        <v>262</v>
      </c>
      <c r="BF262" s="37" t="s">
        <v>262</v>
      </c>
    </row>
    <row r="263" spans="1:58" s="42" customFormat="1">
      <c r="A263" s="45"/>
      <c r="B263" s="16" t="s">
        <v>265</v>
      </c>
      <c r="C263" s="38"/>
      <c r="D263" s="38"/>
      <c r="E263" s="38"/>
      <c r="F263" s="38"/>
      <c r="G263" s="38"/>
      <c r="H263" s="37"/>
      <c r="I263" s="38"/>
      <c r="J263" s="38"/>
      <c r="K263" s="38"/>
      <c r="L263" s="38"/>
      <c r="M263" s="38"/>
      <c r="N263" s="38"/>
      <c r="O263" s="38"/>
      <c r="P263" s="38"/>
      <c r="Q263" s="38"/>
      <c r="R263" s="38"/>
      <c r="S263" s="38"/>
      <c r="T263" s="38"/>
      <c r="U263" s="38"/>
      <c r="V263" s="38"/>
      <c r="W263" s="38"/>
      <c r="X263" s="38"/>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t="s">
        <v>262</v>
      </c>
      <c r="BE263" s="44" t="s">
        <v>262</v>
      </c>
      <c r="BF263" s="44" t="s">
        <v>262</v>
      </c>
    </row>
    <row r="264" spans="1:58" s="42" customFormat="1">
      <c r="A264" s="45"/>
      <c r="B264" s="16" t="s">
        <v>33</v>
      </c>
      <c r="C264" s="38"/>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t="s">
        <v>262</v>
      </c>
      <c r="BE264" s="37" t="s">
        <v>262</v>
      </c>
      <c r="BF264" s="37" t="s">
        <v>262</v>
      </c>
    </row>
    <row r="265" spans="1:58" s="42" customFormat="1">
      <c r="A265" s="45"/>
      <c r="B265" s="16" t="s">
        <v>34</v>
      </c>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t="s">
        <v>262</v>
      </c>
      <c r="BE265" s="44" t="s">
        <v>262</v>
      </c>
      <c r="BF265" s="44" t="s">
        <v>262</v>
      </c>
    </row>
    <row r="266" spans="1:58" s="42" customFormat="1">
      <c r="A266" s="39" t="s">
        <v>86</v>
      </c>
      <c r="B266" s="16" t="s">
        <v>24</v>
      </c>
      <c r="C266" s="38"/>
      <c r="D266" s="38"/>
      <c r="E266" s="38"/>
      <c r="F266" s="38"/>
      <c r="G266" s="38"/>
      <c r="H266" s="37"/>
      <c r="I266" s="38"/>
      <c r="J266" s="38"/>
      <c r="K266" s="38"/>
      <c r="L266" s="38"/>
      <c r="M266" s="38"/>
      <c r="N266" s="38"/>
      <c r="O266" s="38"/>
      <c r="P266" s="38"/>
      <c r="Q266" s="38"/>
      <c r="R266" s="38"/>
      <c r="S266" s="38"/>
      <c r="T266" s="38"/>
      <c r="U266" s="38"/>
      <c r="V266" s="38"/>
      <c r="W266" s="38"/>
      <c r="X266" s="38"/>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t="s">
        <v>262</v>
      </c>
      <c r="BE266" s="44" t="s">
        <v>262</v>
      </c>
      <c r="BF266" s="44" t="s">
        <v>262</v>
      </c>
    </row>
    <row r="267" spans="1:58" s="42" customFormat="1">
      <c r="A267" s="45"/>
      <c r="B267" s="16" t="s">
        <v>25</v>
      </c>
      <c r="C267" s="38"/>
      <c r="D267" s="38"/>
      <c r="E267" s="38"/>
      <c r="F267" s="38"/>
      <c r="G267" s="38"/>
      <c r="H267" s="37"/>
      <c r="I267" s="38"/>
      <c r="J267" s="38"/>
      <c r="K267" s="38"/>
      <c r="L267" s="38"/>
      <c r="M267" s="38"/>
      <c r="N267" s="38"/>
      <c r="O267" s="38"/>
      <c r="P267" s="38"/>
      <c r="Q267" s="38"/>
      <c r="R267" s="38"/>
      <c r="S267" s="38"/>
      <c r="T267" s="38"/>
      <c r="U267" s="38"/>
      <c r="V267" s="38"/>
      <c r="W267" s="38"/>
      <c r="X267" s="38"/>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t="s">
        <v>262</v>
      </c>
      <c r="BE267" s="44" t="s">
        <v>262</v>
      </c>
      <c r="BF267" s="44" t="s">
        <v>262</v>
      </c>
    </row>
    <row r="268" spans="1:58" s="42" customFormat="1">
      <c r="A268" s="45"/>
      <c r="B268" s="16" t="s">
        <v>26</v>
      </c>
      <c r="C268" s="38"/>
      <c r="D268" s="38"/>
      <c r="E268" s="38"/>
      <c r="F268" s="38"/>
      <c r="G268" s="38"/>
      <c r="H268" s="37"/>
      <c r="I268" s="38"/>
      <c r="J268" s="38"/>
      <c r="K268" s="38"/>
      <c r="L268" s="38"/>
      <c r="M268" s="38"/>
      <c r="N268" s="38"/>
      <c r="O268" s="38"/>
      <c r="P268" s="38"/>
      <c r="Q268" s="38"/>
      <c r="R268" s="38"/>
      <c r="S268" s="38"/>
      <c r="T268" s="38"/>
      <c r="U268" s="38"/>
      <c r="V268" s="38"/>
      <c r="W268" s="38"/>
      <c r="X268" s="38"/>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t="s">
        <v>262</v>
      </c>
      <c r="BE268" s="44" t="s">
        <v>262</v>
      </c>
      <c r="BF268" s="44" t="s">
        <v>262</v>
      </c>
    </row>
    <row r="269" spans="1:58" s="42" customFormat="1">
      <c r="A269" s="45"/>
      <c r="B269" s="16" t="s">
        <v>264</v>
      </c>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t="s">
        <v>262</v>
      </c>
      <c r="BE269" s="37" t="s">
        <v>262</v>
      </c>
      <c r="BF269" s="37" t="s">
        <v>262</v>
      </c>
    </row>
    <row r="270" spans="1:58" s="42" customFormat="1">
      <c r="A270" s="45"/>
      <c r="B270" s="16" t="s">
        <v>265</v>
      </c>
      <c r="C270" s="38"/>
      <c r="D270" s="38"/>
      <c r="E270" s="38"/>
      <c r="F270" s="38"/>
      <c r="G270" s="38"/>
      <c r="H270" s="37"/>
      <c r="I270" s="38"/>
      <c r="J270" s="38"/>
      <c r="K270" s="38"/>
      <c r="L270" s="38"/>
      <c r="M270" s="38"/>
      <c r="N270" s="38"/>
      <c r="O270" s="38"/>
      <c r="P270" s="38"/>
      <c r="Q270" s="38"/>
      <c r="R270" s="38"/>
      <c r="S270" s="38"/>
      <c r="T270" s="38"/>
      <c r="U270" s="38"/>
      <c r="V270" s="38"/>
      <c r="W270" s="38"/>
      <c r="X270" s="38"/>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t="s">
        <v>262</v>
      </c>
      <c r="BE270" s="44" t="s">
        <v>262</v>
      </c>
      <c r="BF270" s="44" t="s">
        <v>262</v>
      </c>
    </row>
    <row r="271" spans="1:58" s="42" customFormat="1">
      <c r="A271" s="45"/>
      <c r="B271" s="16" t="s">
        <v>33</v>
      </c>
      <c r="C271" s="38"/>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t="s">
        <v>262</v>
      </c>
      <c r="BE271" s="37" t="s">
        <v>262</v>
      </c>
      <c r="BF271" s="37" t="s">
        <v>262</v>
      </c>
    </row>
    <row r="272" spans="1:58" s="42" customFormat="1">
      <c r="A272" s="45"/>
      <c r="B272" s="16" t="s">
        <v>28</v>
      </c>
      <c r="C272" s="38"/>
      <c r="D272" s="38"/>
      <c r="E272" s="38"/>
      <c r="F272" s="38"/>
      <c r="G272" s="38"/>
      <c r="H272" s="37"/>
      <c r="I272" s="38"/>
      <c r="J272" s="38"/>
      <c r="K272" s="38"/>
      <c r="L272" s="38"/>
      <c r="M272" s="38"/>
      <c r="N272" s="38"/>
      <c r="O272" s="38"/>
      <c r="P272" s="38"/>
      <c r="Q272" s="38"/>
      <c r="R272" s="38"/>
      <c r="S272" s="38"/>
      <c r="T272" s="38"/>
      <c r="U272" s="38"/>
      <c r="V272" s="38"/>
      <c r="W272" s="38"/>
      <c r="X272" s="38"/>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t="s">
        <v>262</v>
      </c>
      <c r="BE272" s="44" t="s">
        <v>262</v>
      </c>
      <c r="BF272" s="44" t="s">
        <v>262</v>
      </c>
    </row>
    <row r="273" spans="1:58" s="42" customFormat="1">
      <c r="A273" s="39" t="s">
        <v>87</v>
      </c>
      <c r="B273" s="16" t="s">
        <v>24</v>
      </c>
      <c r="C273" s="38"/>
      <c r="D273" s="38"/>
      <c r="E273" s="38"/>
      <c r="F273" s="38"/>
      <c r="G273" s="38"/>
      <c r="H273" s="37"/>
      <c r="I273" s="38"/>
      <c r="J273" s="38"/>
      <c r="K273" s="38"/>
      <c r="L273" s="38"/>
      <c r="M273" s="38"/>
      <c r="N273" s="38"/>
      <c r="O273" s="38"/>
      <c r="P273" s="38"/>
      <c r="Q273" s="38"/>
      <c r="R273" s="38"/>
      <c r="S273" s="38"/>
      <c r="T273" s="38"/>
      <c r="U273" s="38"/>
      <c r="V273" s="38"/>
      <c r="W273" s="38"/>
      <c r="X273" s="38"/>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t="s">
        <v>262</v>
      </c>
      <c r="BE273" s="44" t="s">
        <v>262</v>
      </c>
      <c r="BF273" s="44" t="s">
        <v>262</v>
      </c>
    </row>
    <row r="274" spans="1:58" s="42" customFormat="1">
      <c r="A274" s="45"/>
      <c r="B274" s="16" t="s">
        <v>25</v>
      </c>
      <c r="C274" s="38"/>
      <c r="D274" s="38"/>
      <c r="E274" s="38"/>
      <c r="F274" s="38"/>
      <c r="G274" s="38"/>
      <c r="H274" s="37"/>
      <c r="I274" s="38"/>
      <c r="J274" s="38"/>
      <c r="K274" s="38"/>
      <c r="L274" s="38"/>
      <c r="M274" s="38"/>
      <c r="N274" s="38"/>
      <c r="O274" s="38"/>
      <c r="P274" s="38"/>
      <c r="Q274" s="38"/>
      <c r="R274" s="38"/>
      <c r="S274" s="38"/>
      <c r="T274" s="38"/>
      <c r="U274" s="38"/>
      <c r="V274" s="38"/>
      <c r="W274" s="38"/>
      <c r="X274" s="38"/>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t="s">
        <v>262</v>
      </c>
      <c r="BE274" s="44" t="s">
        <v>262</v>
      </c>
      <c r="BF274" s="44" t="s">
        <v>262</v>
      </c>
    </row>
    <row r="275" spans="1:58" s="42" customFormat="1">
      <c r="A275" s="45"/>
      <c r="B275" s="16" t="s">
        <v>26</v>
      </c>
      <c r="C275" s="38"/>
      <c r="D275" s="38"/>
      <c r="E275" s="38"/>
      <c r="F275" s="38"/>
      <c r="G275" s="38"/>
      <c r="H275" s="37"/>
      <c r="I275" s="38"/>
      <c r="J275" s="38"/>
      <c r="K275" s="38"/>
      <c r="L275" s="38"/>
      <c r="M275" s="38"/>
      <c r="N275" s="38"/>
      <c r="O275" s="38"/>
      <c r="P275" s="38"/>
      <c r="Q275" s="38"/>
      <c r="R275" s="38"/>
      <c r="S275" s="38"/>
      <c r="T275" s="38"/>
      <c r="U275" s="38"/>
      <c r="V275" s="38"/>
      <c r="W275" s="38"/>
      <c r="X275" s="38"/>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t="s">
        <v>262</v>
      </c>
      <c r="BE275" s="44" t="s">
        <v>262</v>
      </c>
      <c r="BF275" s="44" t="s">
        <v>262</v>
      </c>
    </row>
    <row r="276" spans="1:58" s="42" customFormat="1">
      <c r="A276" s="45"/>
      <c r="B276" s="16" t="s">
        <v>264</v>
      </c>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t="s">
        <v>262</v>
      </c>
      <c r="BE276" s="38" t="s">
        <v>262</v>
      </c>
      <c r="BF276" s="38" t="s">
        <v>262</v>
      </c>
    </row>
    <row r="277" spans="1:58" s="42" customFormat="1">
      <c r="A277" s="45"/>
      <c r="B277" s="16" t="s">
        <v>265</v>
      </c>
      <c r="C277" s="38"/>
      <c r="D277" s="38"/>
      <c r="E277" s="38"/>
      <c r="F277" s="38"/>
      <c r="G277" s="38"/>
      <c r="H277" s="37"/>
      <c r="I277" s="38"/>
      <c r="J277" s="38"/>
      <c r="K277" s="38"/>
      <c r="L277" s="38"/>
      <c r="M277" s="38"/>
      <c r="N277" s="38"/>
      <c r="O277" s="38"/>
      <c r="P277" s="38"/>
      <c r="Q277" s="38"/>
      <c r="R277" s="38"/>
      <c r="S277" s="38"/>
      <c r="T277" s="38"/>
      <c r="U277" s="38"/>
      <c r="V277" s="38"/>
      <c r="W277" s="38"/>
      <c r="X277" s="38"/>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t="s">
        <v>262</v>
      </c>
      <c r="BE277" s="44" t="s">
        <v>262</v>
      </c>
      <c r="BF277" s="44" t="s">
        <v>262</v>
      </c>
    </row>
    <row r="278" spans="1:58">
      <c r="A278" s="30"/>
      <c r="B278" s="16" t="s">
        <v>33</v>
      </c>
      <c r="C278" s="17"/>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t="s">
        <v>262</v>
      </c>
      <c r="BE278" s="38" t="s">
        <v>262</v>
      </c>
      <c r="BF278" s="38" t="s">
        <v>262</v>
      </c>
    </row>
    <row r="279" spans="1:58">
      <c r="A279" s="30"/>
      <c r="B279" s="16" t="s">
        <v>28</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t="s">
        <v>262</v>
      </c>
      <c r="BE279" s="17" t="s">
        <v>262</v>
      </c>
      <c r="BF279" s="17" t="s">
        <v>262</v>
      </c>
    </row>
    <row r="280" spans="1:58">
      <c r="BD280" s="1" t="s">
        <v>262</v>
      </c>
      <c r="BE280" s="1" t="s">
        <v>262</v>
      </c>
      <c r="BF280" s="1" t="s">
        <v>262</v>
      </c>
    </row>
    <row r="281" spans="1:58" s="24" customFormat="1">
      <c r="A281" s="48" t="s">
        <v>88</v>
      </c>
      <c r="B281" s="48" t="s">
        <v>24</v>
      </c>
      <c r="C281" s="26"/>
      <c r="D281" s="26"/>
      <c r="E281" s="26"/>
      <c r="F281" s="26"/>
      <c r="G281" s="26"/>
      <c r="H281" s="19"/>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t="s">
        <v>262</v>
      </c>
      <c r="BE281" s="26" t="s">
        <v>262</v>
      </c>
      <c r="BF281" s="26" t="s">
        <v>262</v>
      </c>
    </row>
    <row r="282" spans="1:58" s="24" customFormat="1">
      <c r="A282" s="26"/>
      <c r="B282" s="48" t="s">
        <v>25</v>
      </c>
      <c r="C282" s="26"/>
      <c r="D282" s="26"/>
      <c r="E282" s="26"/>
      <c r="F282" s="26"/>
      <c r="G282" s="26"/>
      <c r="H282" s="19"/>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t="s">
        <v>262</v>
      </c>
      <c r="BE282" s="26" t="s">
        <v>262</v>
      </c>
      <c r="BF282" s="26" t="s">
        <v>262</v>
      </c>
    </row>
    <row r="283" spans="1:58" s="24" customFormat="1">
      <c r="A283" s="26"/>
      <c r="B283" s="48" t="s">
        <v>26</v>
      </c>
      <c r="C283" s="26"/>
      <c r="D283" s="26"/>
      <c r="E283" s="26"/>
      <c r="F283" s="26"/>
      <c r="G283" s="26"/>
      <c r="H283" s="19"/>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t="s">
        <v>262</v>
      </c>
      <c r="BE283" s="26" t="s">
        <v>262</v>
      </c>
      <c r="BF283" s="26" t="s">
        <v>262</v>
      </c>
    </row>
    <row r="284" spans="1:58" s="24" customFormat="1">
      <c r="A284" s="26"/>
      <c r="B284" s="48" t="s">
        <v>264</v>
      </c>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t="s">
        <v>262</v>
      </c>
      <c r="BE284" s="26" t="s">
        <v>262</v>
      </c>
      <c r="BF284" s="26" t="s">
        <v>262</v>
      </c>
    </row>
    <row r="285" spans="1:58" s="24" customFormat="1">
      <c r="A285" s="26"/>
      <c r="B285" s="48" t="s">
        <v>265</v>
      </c>
      <c r="C285" s="26"/>
      <c r="D285" s="26"/>
      <c r="E285" s="26"/>
      <c r="F285" s="26"/>
      <c r="G285" s="26"/>
      <c r="H285" s="19"/>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t="s">
        <v>262</v>
      </c>
      <c r="BE285" s="26" t="s">
        <v>262</v>
      </c>
      <c r="BF285" s="26" t="s">
        <v>262</v>
      </c>
    </row>
    <row r="286" spans="1:58" s="24" customFormat="1">
      <c r="A286" s="26"/>
      <c r="B286" s="48" t="s">
        <v>33</v>
      </c>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t="s">
        <v>262</v>
      </c>
      <c r="BE286" s="26" t="s">
        <v>262</v>
      </c>
      <c r="BF286" s="26" t="s">
        <v>262</v>
      </c>
    </row>
    <row r="287" spans="1:58" s="24" customFormat="1">
      <c r="A287" s="26"/>
      <c r="B287" s="48" t="s">
        <v>28</v>
      </c>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t="s">
        <v>262</v>
      </c>
      <c r="BE287" s="26" t="s">
        <v>262</v>
      </c>
      <c r="BF287" s="26" t="s">
        <v>262</v>
      </c>
    </row>
    <row r="288" spans="1:58" s="24" customFormat="1">
      <c r="A288" s="48" t="s">
        <v>89</v>
      </c>
      <c r="B288" s="48" t="s">
        <v>24</v>
      </c>
      <c r="C288" s="26"/>
      <c r="D288" s="26"/>
      <c r="E288" s="26"/>
      <c r="F288" s="26"/>
      <c r="G288" s="26"/>
      <c r="H288" s="19"/>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t="s">
        <v>262</v>
      </c>
      <c r="BE288" s="26" t="s">
        <v>262</v>
      </c>
      <c r="BF288" s="26" t="s">
        <v>262</v>
      </c>
    </row>
    <row r="289" spans="1:58" s="24" customFormat="1">
      <c r="A289" s="26"/>
      <c r="B289" s="48" t="s">
        <v>25</v>
      </c>
      <c r="C289" s="26"/>
      <c r="D289" s="26"/>
      <c r="E289" s="26"/>
      <c r="F289" s="26"/>
      <c r="G289" s="26"/>
      <c r="H289" s="19"/>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t="s">
        <v>262</v>
      </c>
      <c r="BE289" s="26" t="s">
        <v>262</v>
      </c>
      <c r="BF289" s="26" t="s">
        <v>262</v>
      </c>
    </row>
    <row r="290" spans="1:58" s="24" customFormat="1">
      <c r="A290" s="26"/>
      <c r="B290" s="48" t="s">
        <v>26</v>
      </c>
      <c r="C290" s="26"/>
      <c r="D290" s="26"/>
      <c r="E290" s="26"/>
      <c r="F290" s="26"/>
      <c r="G290" s="26"/>
      <c r="H290" s="19"/>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t="s">
        <v>262</v>
      </c>
      <c r="BE290" s="26" t="s">
        <v>262</v>
      </c>
      <c r="BF290" s="26" t="s">
        <v>262</v>
      </c>
    </row>
    <row r="291" spans="1:58" s="24" customFormat="1">
      <c r="A291" s="26"/>
      <c r="B291" s="48" t="s">
        <v>264</v>
      </c>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t="s">
        <v>262</v>
      </c>
      <c r="BE291" s="26" t="s">
        <v>262</v>
      </c>
      <c r="BF291" s="26" t="s">
        <v>262</v>
      </c>
    </row>
    <row r="292" spans="1:58" s="24" customFormat="1">
      <c r="A292" s="26"/>
      <c r="B292" s="48" t="s">
        <v>265</v>
      </c>
      <c r="C292" s="26"/>
      <c r="D292" s="26"/>
      <c r="E292" s="26"/>
      <c r="F292" s="26"/>
      <c r="G292" s="26"/>
      <c r="H292" s="19"/>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t="s">
        <v>262</v>
      </c>
      <c r="BE292" s="26" t="s">
        <v>262</v>
      </c>
      <c r="BF292" s="26" t="s">
        <v>262</v>
      </c>
    </row>
    <row r="293" spans="1:58" s="24" customFormat="1">
      <c r="A293" s="26"/>
      <c r="B293" s="48" t="s">
        <v>33</v>
      </c>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t="s">
        <v>262</v>
      </c>
      <c r="BE293" s="26" t="s">
        <v>262</v>
      </c>
      <c r="BF293" s="26" t="s">
        <v>262</v>
      </c>
    </row>
    <row r="294" spans="1:58" s="24" customFormat="1">
      <c r="A294" s="26"/>
      <c r="B294" s="48" t="s">
        <v>28</v>
      </c>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t="s">
        <v>262</v>
      </c>
      <c r="BE294" s="26" t="s">
        <v>262</v>
      </c>
      <c r="BF294" s="26" t="s">
        <v>262</v>
      </c>
    </row>
    <row r="295" spans="1:58" s="24" customFormat="1">
      <c r="A295" s="48" t="s">
        <v>90</v>
      </c>
      <c r="B295" s="48" t="s">
        <v>24</v>
      </c>
      <c r="C295" s="26"/>
      <c r="D295" s="26"/>
      <c r="E295" s="26"/>
      <c r="F295" s="26"/>
      <c r="G295" s="26"/>
      <c r="H295" s="19"/>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t="s">
        <v>262</v>
      </c>
      <c r="BE295" s="26" t="s">
        <v>262</v>
      </c>
      <c r="BF295" s="26" t="s">
        <v>262</v>
      </c>
    </row>
    <row r="296" spans="1:58" s="24" customFormat="1">
      <c r="A296" s="26"/>
      <c r="B296" s="48" t="s">
        <v>25</v>
      </c>
      <c r="C296" s="26"/>
      <c r="D296" s="26"/>
      <c r="E296" s="26"/>
      <c r="F296" s="26"/>
      <c r="G296" s="26"/>
      <c r="H296" s="19"/>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t="s">
        <v>262</v>
      </c>
      <c r="BE296" s="26" t="s">
        <v>262</v>
      </c>
      <c r="BF296" s="26" t="s">
        <v>262</v>
      </c>
    </row>
    <row r="297" spans="1:58" s="24" customFormat="1">
      <c r="A297" s="26"/>
      <c r="B297" s="48" t="s">
        <v>26</v>
      </c>
      <c r="C297" s="26"/>
      <c r="D297" s="26"/>
      <c r="E297" s="26"/>
      <c r="F297" s="26"/>
      <c r="G297" s="26"/>
      <c r="H297" s="19"/>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t="s">
        <v>262</v>
      </c>
      <c r="BE297" s="26" t="s">
        <v>262</v>
      </c>
      <c r="BF297" s="26" t="s">
        <v>262</v>
      </c>
    </row>
    <row r="298" spans="1:58" s="24" customFormat="1">
      <c r="A298" s="26"/>
      <c r="B298" s="48" t="s">
        <v>264</v>
      </c>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t="s">
        <v>262</v>
      </c>
      <c r="BE298" s="26" t="s">
        <v>262</v>
      </c>
      <c r="BF298" s="26" t="s">
        <v>262</v>
      </c>
    </row>
    <row r="299" spans="1:58" s="24" customFormat="1">
      <c r="A299" s="26"/>
      <c r="B299" s="48" t="s">
        <v>265</v>
      </c>
      <c r="C299" s="26"/>
      <c r="D299" s="26"/>
      <c r="E299" s="26"/>
      <c r="F299" s="26"/>
      <c r="G299" s="26"/>
      <c r="H299" s="19"/>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t="s">
        <v>262</v>
      </c>
      <c r="BE299" s="26" t="s">
        <v>262</v>
      </c>
      <c r="BF299" s="26" t="s">
        <v>262</v>
      </c>
    </row>
    <row r="300" spans="1:58" s="24" customFormat="1">
      <c r="A300" s="26"/>
      <c r="B300" s="48" t="s">
        <v>33</v>
      </c>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t="s">
        <v>262</v>
      </c>
      <c r="BE300" s="26" t="s">
        <v>262</v>
      </c>
      <c r="BF300" s="26" t="s">
        <v>262</v>
      </c>
    </row>
    <row r="301" spans="1:58" s="24" customFormat="1">
      <c r="A301" s="26"/>
      <c r="B301" s="48" t="s">
        <v>28</v>
      </c>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t="s">
        <v>262</v>
      </c>
      <c r="BE301" s="26" t="s">
        <v>262</v>
      </c>
      <c r="BF301" s="26" t="s">
        <v>262</v>
      </c>
    </row>
    <row r="302" spans="1:58" s="24" customFormat="1">
      <c r="A302" s="48" t="s">
        <v>91</v>
      </c>
      <c r="B302" s="48" t="s">
        <v>24</v>
      </c>
      <c r="C302" s="26"/>
      <c r="D302" s="26"/>
      <c r="E302" s="26"/>
      <c r="F302" s="26"/>
      <c r="G302" s="26"/>
      <c r="H302" s="19"/>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t="s">
        <v>262</v>
      </c>
      <c r="BE302" s="26" t="s">
        <v>262</v>
      </c>
      <c r="BF302" s="26" t="s">
        <v>262</v>
      </c>
    </row>
    <row r="303" spans="1:58" s="24" customFormat="1">
      <c r="A303" s="26"/>
      <c r="B303" s="48" t="s">
        <v>25</v>
      </c>
      <c r="C303" s="26"/>
      <c r="D303" s="26"/>
      <c r="E303" s="26"/>
      <c r="F303" s="26"/>
      <c r="G303" s="26"/>
      <c r="H303" s="19"/>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t="s">
        <v>262</v>
      </c>
      <c r="BE303" s="26" t="s">
        <v>262</v>
      </c>
      <c r="BF303" s="26" t="s">
        <v>262</v>
      </c>
    </row>
    <row r="304" spans="1:58" s="24" customFormat="1">
      <c r="A304" s="26"/>
      <c r="B304" s="48" t="s">
        <v>26</v>
      </c>
      <c r="C304" s="26"/>
      <c r="D304" s="26"/>
      <c r="E304" s="26"/>
      <c r="F304" s="26"/>
      <c r="G304" s="26"/>
      <c r="H304" s="19"/>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t="s">
        <v>262</v>
      </c>
      <c r="BE304" s="26" t="s">
        <v>262</v>
      </c>
      <c r="BF304" s="26" t="s">
        <v>262</v>
      </c>
    </row>
    <row r="305" spans="1:58" s="24" customFormat="1">
      <c r="A305" s="26"/>
      <c r="B305" s="48" t="s">
        <v>264</v>
      </c>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t="s">
        <v>262</v>
      </c>
      <c r="BE305" s="26" t="s">
        <v>262</v>
      </c>
      <c r="BF305" s="26" t="s">
        <v>262</v>
      </c>
    </row>
    <row r="306" spans="1:58" s="24" customFormat="1">
      <c r="A306" s="26"/>
      <c r="B306" s="48" t="s">
        <v>265</v>
      </c>
      <c r="C306" s="26"/>
      <c r="D306" s="26"/>
      <c r="E306" s="26"/>
      <c r="F306" s="26"/>
      <c r="G306" s="26"/>
      <c r="H306" s="19"/>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t="s">
        <v>262</v>
      </c>
      <c r="BE306" s="26" t="s">
        <v>262</v>
      </c>
      <c r="BF306" s="26" t="s">
        <v>262</v>
      </c>
    </row>
    <row r="307" spans="1:58" s="24" customFormat="1">
      <c r="A307" s="26"/>
      <c r="B307" s="48" t="s">
        <v>33</v>
      </c>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t="s">
        <v>262</v>
      </c>
      <c r="BE307" s="26" t="s">
        <v>262</v>
      </c>
      <c r="BF307" s="26" t="s">
        <v>262</v>
      </c>
    </row>
    <row r="308" spans="1:58" s="24" customFormat="1">
      <c r="A308" s="26"/>
      <c r="B308" s="48" t="s">
        <v>28</v>
      </c>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t="s">
        <v>262</v>
      </c>
      <c r="BE308" s="26" t="s">
        <v>262</v>
      </c>
      <c r="BF308" s="26" t="s">
        <v>262</v>
      </c>
    </row>
    <row r="309" spans="1:58" s="24" customFormat="1">
      <c r="A309" s="48" t="s">
        <v>92</v>
      </c>
      <c r="B309" s="48" t="s">
        <v>24</v>
      </c>
      <c r="C309" s="26"/>
      <c r="D309" s="26"/>
      <c r="E309" s="26"/>
      <c r="F309" s="26"/>
      <c r="G309" s="26"/>
      <c r="H309" s="19"/>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t="s">
        <v>262</v>
      </c>
      <c r="BE309" s="26" t="s">
        <v>262</v>
      </c>
      <c r="BF309" s="26" t="s">
        <v>262</v>
      </c>
    </row>
    <row r="310" spans="1:58" s="24" customFormat="1">
      <c r="A310" s="26"/>
      <c r="B310" s="48" t="s">
        <v>25</v>
      </c>
      <c r="C310" s="26"/>
      <c r="D310" s="26"/>
      <c r="E310" s="26"/>
      <c r="F310" s="26"/>
      <c r="G310" s="26"/>
      <c r="H310" s="19"/>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t="s">
        <v>262</v>
      </c>
      <c r="BE310" s="26" t="s">
        <v>262</v>
      </c>
      <c r="BF310" s="26" t="s">
        <v>262</v>
      </c>
    </row>
    <row r="311" spans="1:58" s="24" customFormat="1">
      <c r="A311" s="26"/>
      <c r="B311" s="48" t="s">
        <v>26</v>
      </c>
      <c r="C311" s="26"/>
      <c r="D311" s="26"/>
      <c r="E311" s="26"/>
      <c r="F311" s="26"/>
      <c r="G311" s="26"/>
      <c r="H311" s="19"/>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t="s">
        <v>262</v>
      </c>
      <c r="BE311" s="26" t="s">
        <v>262</v>
      </c>
      <c r="BF311" s="26" t="s">
        <v>262</v>
      </c>
    </row>
    <row r="312" spans="1:58" s="24" customFormat="1">
      <c r="A312" s="26"/>
      <c r="B312" s="48" t="s">
        <v>264</v>
      </c>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t="s">
        <v>262</v>
      </c>
      <c r="BE312" s="26" t="s">
        <v>262</v>
      </c>
      <c r="BF312" s="26" t="s">
        <v>262</v>
      </c>
    </row>
    <row r="313" spans="1:58" s="24" customFormat="1">
      <c r="A313" s="26"/>
      <c r="B313" s="48" t="s">
        <v>265</v>
      </c>
      <c r="C313" s="26"/>
      <c r="D313" s="26"/>
      <c r="E313" s="26"/>
      <c r="F313" s="26"/>
      <c r="G313" s="26"/>
      <c r="H313" s="19"/>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t="s">
        <v>262</v>
      </c>
      <c r="BE313" s="26" t="s">
        <v>262</v>
      </c>
      <c r="BF313" s="26" t="s">
        <v>262</v>
      </c>
    </row>
    <row r="314" spans="1:58" s="24" customFormat="1">
      <c r="A314" s="26"/>
      <c r="B314" s="48" t="s">
        <v>33</v>
      </c>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t="s">
        <v>262</v>
      </c>
      <c r="BE314" s="26" t="s">
        <v>262</v>
      </c>
      <c r="BF314" s="26" t="s">
        <v>262</v>
      </c>
    </row>
    <row r="315" spans="1:58" s="24" customFormat="1">
      <c r="A315" s="26"/>
      <c r="B315" s="48" t="s">
        <v>28</v>
      </c>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t="s">
        <v>262</v>
      </c>
      <c r="BE315" s="26" t="s">
        <v>262</v>
      </c>
      <c r="BF315" s="26" t="s">
        <v>262</v>
      </c>
    </row>
    <row r="316" spans="1:58" s="24" customFormat="1">
      <c r="A316" s="48" t="s">
        <v>93</v>
      </c>
      <c r="B316" s="48" t="s">
        <v>24</v>
      </c>
      <c r="C316" s="26"/>
      <c r="D316" s="26"/>
      <c r="E316" s="26"/>
      <c r="F316" s="26"/>
      <c r="G316" s="26"/>
      <c r="H316" s="19"/>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t="s">
        <v>262</v>
      </c>
      <c r="BE316" s="26" t="s">
        <v>262</v>
      </c>
      <c r="BF316" s="26" t="s">
        <v>262</v>
      </c>
    </row>
    <row r="317" spans="1:58" s="24" customFormat="1">
      <c r="A317" s="26"/>
      <c r="B317" s="48" t="s">
        <v>25</v>
      </c>
      <c r="C317" s="26"/>
      <c r="D317" s="26"/>
      <c r="E317" s="26"/>
      <c r="F317" s="26"/>
      <c r="G317" s="26"/>
      <c r="H317" s="19"/>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t="s">
        <v>262</v>
      </c>
      <c r="BE317" s="26" t="s">
        <v>262</v>
      </c>
      <c r="BF317" s="26" t="s">
        <v>262</v>
      </c>
    </row>
    <row r="318" spans="1:58" s="24" customFormat="1">
      <c r="A318" s="26"/>
      <c r="B318" s="48" t="s">
        <v>26</v>
      </c>
      <c r="C318" s="26"/>
      <c r="D318" s="26"/>
      <c r="E318" s="26"/>
      <c r="F318" s="26"/>
      <c r="G318" s="26"/>
      <c r="H318" s="19"/>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t="s">
        <v>262</v>
      </c>
      <c r="BE318" s="26" t="s">
        <v>262</v>
      </c>
      <c r="BF318" s="26" t="s">
        <v>262</v>
      </c>
    </row>
    <row r="319" spans="1:58" s="24" customFormat="1">
      <c r="A319" s="26"/>
      <c r="B319" s="48" t="s">
        <v>264</v>
      </c>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t="s">
        <v>262</v>
      </c>
      <c r="BE319" s="26" t="s">
        <v>262</v>
      </c>
      <c r="BF319" s="26" t="s">
        <v>262</v>
      </c>
    </row>
    <row r="320" spans="1:58" s="24" customFormat="1">
      <c r="A320" s="26"/>
      <c r="B320" s="48" t="s">
        <v>265</v>
      </c>
      <c r="C320" s="26"/>
      <c r="D320" s="26"/>
      <c r="E320" s="26"/>
      <c r="F320" s="26"/>
      <c r="G320" s="26"/>
      <c r="H320" s="19"/>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t="s">
        <v>262</v>
      </c>
      <c r="BE320" s="26" t="s">
        <v>262</v>
      </c>
      <c r="BF320" s="26" t="s">
        <v>262</v>
      </c>
    </row>
    <row r="321" spans="1:58" s="24" customFormat="1">
      <c r="A321" s="26"/>
      <c r="B321" s="48" t="s">
        <v>33</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t="s">
        <v>262</v>
      </c>
      <c r="BE321" s="26" t="s">
        <v>262</v>
      </c>
      <c r="BF321" s="26" t="s">
        <v>262</v>
      </c>
    </row>
    <row r="322" spans="1:58" s="24" customFormat="1">
      <c r="A322" s="26"/>
      <c r="B322" s="48" t="s">
        <v>28</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t="s">
        <v>262</v>
      </c>
      <c r="BE322" s="26" t="s">
        <v>262</v>
      </c>
      <c r="BF322" s="26" t="s">
        <v>262</v>
      </c>
    </row>
    <row r="323" spans="1:58" s="8" customFormat="1">
      <c r="A323" s="8" t="s">
        <v>94</v>
      </c>
      <c r="B323" s="8" t="s">
        <v>24</v>
      </c>
      <c r="H323" s="4"/>
      <c r="BD323" s="8" t="s">
        <v>262</v>
      </c>
      <c r="BE323" s="8" t="s">
        <v>262</v>
      </c>
      <c r="BF323" s="8" t="s">
        <v>262</v>
      </c>
    </row>
    <row r="324" spans="1:58" s="52" customFormat="1">
      <c r="A324" s="49"/>
      <c r="B324" s="49" t="s">
        <v>25</v>
      </c>
      <c r="C324" s="50"/>
      <c r="D324" s="50"/>
      <c r="E324" s="50"/>
      <c r="F324" s="50"/>
      <c r="G324" s="50"/>
      <c r="H324" s="51"/>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t="s">
        <v>262</v>
      </c>
      <c r="BE324" s="50" t="s">
        <v>262</v>
      </c>
      <c r="BF324" s="50" t="s">
        <v>262</v>
      </c>
    </row>
    <row r="325" spans="1:58" s="52" customFormat="1">
      <c r="A325" s="50"/>
      <c r="B325" s="49" t="s">
        <v>26</v>
      </c>
      <c r="C325" s="50"/>
      <c r="D325" s="50"/>
      <c r="E325" s="50"/>
      <c r="F325" s="50"/>
      <c r="G325" s="50"/>
      <c r="H325" s="51"/>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t="s">
        <v>262</v>
      </c>
      <c r="BE325" s="50" t="s">
        <v>262</v>
      </c>
      <c r="BF325" s="50" t="s">
        <v>262</v>
      </c>
    </row>
    <row r="326" spans="1:58" s="52" customFormat="1">
      <c r="A326" s="50"/>
      <c r="B326" s="49" t="s">
        <v>264</v>
      </c>
      <c r="C326" s="50"/>
      <c r="D326" s="50"/>
      <c r="E326" s="50"/>
      <c r="F326" s="50"/>
      <c r="G326" s="50"/>
      <c r="H326" s="51"/>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t="s">
        <v>262</v>
      </c>
      <c r="BE326" s="50" t="s">
        <v>262</v>
      </c>
      <c r="BF326" s="50" t="s">
        <v>262</v>
      </c>
    </row>
    <row r="327" spans="1:58" s="52" customFormat="1">
      <c r="A327" s="50"/>
      <c r="B327" s="49" t="s">
        <v>265</v>
      </c>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t="s">
        <v>262</v>
      </c>
      <c r="BE327" s="50" t="s">
        <v>262</v>
      </c>
      <c r="BF327" s="50" t="s">
        <v>262</v>
      </c>
    </row>
    <row r="328" spans="1:58" s="52" customFormat="1">
      <c r="A328" s="50"/>
      <c r="B328" s="49" t="s">
        <v>33</v>
      </c>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t="s">
        <v>262</v>
      </c>
      <c r="BE328" s="50" t="s">
        <v>262</v>
      </c>
      <c r="BF328" s="50" t="s">
        <v>262</v>
      </c>
    </row>
    <row r="329" spans="1:58" s="52" customFormat="1">
      <c r="A329" s="50"/>
      <c r="B329" s="49" t="s">
        <v>28</v>
      </c>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t="s">
        <v>262</v>
      </c>
      <c r="BE329" s="50" t="s">
        <v>262</v>
      </c>
      <c r="BF329" s="50" t="s">
        <v>262</v>
      </c>
    </row>
    <row r="330" spans="1:58" s="52" customFormat="1">
      <c r="A330" s="50"/>
      <c r="B330" s="49"/>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t="s">
        <v>262</v>
      </c>
      <c r="BE330" s="50" t="s">
        <v>262</v>
      </c>
      <c r="BF330" s="50" t="s">
        <v>262</v>
      </c>
    </row>
    <row r="331" spans="1:58" s="8" customFormat="1">
      <c r="A331" s="17" t="s">
        <v>95</v>
      </c>
      <c r="B331" s="17" t="s">
        <v>24</v>
      </c>
      <c r="C331" s="17"/>
      <c r="D331" s="17"/>
      <c r="E331" s="17"/>
      <c r="F331" s="17"/>
      <c r="G331" s="17"/>
      <c r="H331" s="53"/>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t="s">
        <v>262</v>
      </c>
      <c r="BE331" s="17" t="s">
        <v>262</v>
      </c>
      <c r="BF331" s="17" t="s">
        <v>262</v>
      </c>
    </row>
    <row r="332" spans="1:58" s="8" customFormat="1">
      <c r="A332" s="17"/>
      <c r="B332" s="17" t="s">
        <v>25</v>
      </c>
      <c r="C332" s="17"/>
      <c r="D332" s="17"/>
      <c r="E332" s="17"/>
      <c r="F332" s="17"/>
      <c r="G332" s="17"/>
      <c r="H332" s="53"/>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t="s">
        <v>262</v>
      </c>
      <c r="BE332" s="17" t="s">
        <v>262</v>
      </c>
      <c r="BF332" s="17" t="s">
        <v>262</v>
      </c>
    </row>
    <row r="333" spans="1:58" s="8" customFormat="1">
      <c r="A333" s="17"/>
      <c r="B333" s="17" t="s">
        <v>26</v>
      </c>
      <c r="C333" s="17"/>
      <c r="D333" s="17"/>
      <c r="E333" s="17"/>
      <c r="F333" s="17"/>
      <c r="G333" s="17"/>
      <c r="H333" s="53"/>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t="s">
        <v>262</v>
      </c>
      <c r="BE333" s="17" t="s">
        <v>262</v>
      </c>
      <c r="BF333" s="17" t="s">
        <v>262</v>
      </c>
    </row>
    <row r="334" spans="1:58" s="8" customFormat="1">
      <c r="A334" s="17"/>
      <c r="B334" s="17" t="s">
        <v>264</v>
      </c>
      <c r="C334" s="17"/>
      <c r="D334" s="17"/>
      <c r="E334" s="17"/>
      <c r="F334" s="17"/>
      <c r="G334" s="17"/>
      <c r="H334" s="53"/>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t="s">
        <v>262</v>
      </c>
      <c r="BE334" s="17" t="s">
        <v>262</v>
      </c>
      <c r="BF334" s="17" t="s">
        <v>262</v>
      </c>
    </row>
    <row r="335" spans="1:58" s="8" customFormat="1">
      <c r="A335" s="17"/>
      <c r="B335" s="17" t="s">
        <v>265</v>
      </c>
      <c r="C335" s="17"/>
      <c r="D335" s="17"/>
      <c r="E335" s="17"/>
      <c r="F335" s="17"/>
      <c r="G335" s="17"/>
      <c r="H335" s="53"/>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t="s">
        <v>262</v>
      </c>
      <c r="BE335" s="17" t="s">
        <v>262</v>
      </c>
      <c r="BF335" s="17" t="s">
        <v>262</v>
      </c>
    </row>
    <row r="336" spans="1:58" s="8" customFormat="1">
      <c r="A336" s="17"/>
      <c r="B336" s="17" t="s">
        <v>33</v>
      </c>
      <c r="C336" s="17"/>
      <c r="D336" s="17"/>
      <c r="E336" s="17"/>
      <c r="F336" s="17"/>
      <c r="G336" s="17"/>
      <c r="H336" s="53"/>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t="s">
        <v>262</v>
      </c>
      <c r="BE336" s="17" t="s">
        <v>262</v>
      </c>
      <c r="BF336" s="17" t="s">
        <v>262</v>
      </c>
    </row>
    <row r="337" spans="1:58" s="8" customFormat="1">
      <c r="A337" s="17"/>
      <c r="B337" s="17" t="s">
        <v>28</v>
      </c>
      <c r="C337" s="17"/>
      <c r="D337" s="17"/>
      <c r="E337" s="17"/>
      <c r="F337" s="17"/>
      <c r="G337" s="17"/>
      <c r="H337" s="53"/>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t="s">
        <v>262</v>
      </c>
      <c r="BE337" s="17" t="s">
        <v>262</v>
      </c>
      <c r="BF337" s="17" t="s">
        <v>262</v>
      </c>
    </row>
    <row r="340" spans="1:58" s="81" customFormat="1">
      <c r="A340" s="82"/>
      <c r="B340" s="82"/>
      <c r="C340" s="83"/>
      <c r="D340" s="83"/>
      <c r="E340" s="83"/>
      <c r="F340" s="83"/>
      <c r="G340" s="83"/>
      <c r="H340" s="84"/>
      <c r="I340" s="83"/>
      <c r="J340" s="83"/>
      <c r="K340" s="83"/>
      <c r="L340" s="83"/>
      <c r="M340" s="83"/>
      <c r="N340" s="83"/>
      <c r="O340" s="83"/>
      <c r="P340" s="83"/>
      <c r="Q340" s="83"/>
      <c r="R340" s="83"/>
      <c r="S340" s="83"/>
      <c r="T340" s="83"/>
      <c r="U340" s="83"/>
      <c r="V340" s="83"/>
      <c r="W340" s="83"/>
      <c r="X340" s="83"/>
    </row>
    <row r="341" spans="1:58">
      <c r="D341" s="54"/>
      <c r="E341" s="54"/>
      <c r="F341" s="54"/>
      <c r="G341" s="54"/>
      <c r="H341" s="55"/>
      <c r="I341" s="54"/>
      <c r="J341" s="54"/>
      <c r="K341" s="54"/>
      <c r="L341" s="54"/>
      <c r="M341" s="54"/>
      <c r="N341" s="54"/>
    </row>
    <row r="342" spans="1:58">
      <c r="A342" s="6" t="s">
        <v>96</v>
      </c>
      <c r="B342" s="6" t="s">
        <v>97</v>
      </c>
      <c r="C342" s="24">
        <f>C411</f>
        <v>360499.99999999994</v>
      </c>
      <c r="D342" s="24">
        <f t="shared" ref="D342:BC344" si="3">D411</f>
        <v>362653.00000000017</v>
      </c>
      <c r="E342" s="24">
        <f t="shared" si="3"/>
        <v>364570.99999999988</v>
      </c>
      <c r="F342" s="24">
        <f t="shared" si="3"/>
        <v>363630</v>
      </c>
      <c r="G342" s="24">
        <f t="shared" si="3"/>
        <v>361634.00000000006</v>
      </c>
      <c r="H342" s="24">
        <f t="shared" si="3"/>
        <v>361782.00000000006</v>
      </c>
      <c r="I342" s="24">
        <f t="shared" si="3"/>
        <v>364637</v>
      </c>
      <c r="J342" s="24">
        <f t="shared" si="3"/>
        <v>364454.89046941721</v>
      </c>
      <c r="K342" s="24">
        <f t="shared" si="3"/>
        <v>364451.6308692359</v>
      </c>
      <c r="L342" s="24">
        <f t="shared" si="3"/>
        <v>364345.87732205691</v>
      </c>
      <c r="M342" s="24">
        <f t="shared" si="3"/>
        <v>364138.66368071915</v>
      </c>
      <c r="N342" s="24">
        <f t="shared" si="3"/>
        <v>363791.92701142369</v>
      </c>
      <c r="O342" s="24">
        <f t="shared" si="3"/>
        <v>363402.23383373092</v>
      </c>
      <c r="P342" s="24">
        <f t="shared" si="3"/>
        <v>363179.55808221619</v>
      </c>
      <c r="Q342" s="24">
        <f t="shared" si="3"/>
        <v>362924.10517467151</v>
      </c>
      <c r="R342" s="24">
        <f t="shared" si="3"/>
        <v>362689.59867426648</v>
      </c>
      <c r="S342" s="24">
        <f t="shared" si="3"/>
        <v>362405.94910508109</v>
      </c>
      <c r="T342" s="24">
        <f t="shared" si="3"/>
        <v>362136.21180443361</v>
      </c>
      <c r="U342" s="24">
        <f t="shared" si="3"/>
        <v>362002.68160958204</v>
      </c>
      <c r="V342" s="24">
        <f t="shared" si="3"/>
        <v>361832.26258178364</v>
      </c>
      <c r="W342" s="24">
        <f t="shared" si="3"/>
        <v>361652.81864879344</v>
      </c>
      <c r="X342" s="24">
        <f t="shared" si="3"/>
        <v>361450.25552740059</v>
      </c>
      <c r="Y342" s="24">
        <f t="shared" si="3"/>
        <v>361234.49622392276</v>
      </c>
      <c r="Z342" s="24">
        <f t="shared" si="3"/>
        <v>361123.43458217644</v>
      </c>
      <c r="AA342" s="24">
        <f t="shared" si="3"/>
        <v>360922.12060011621</v>
      </c>
      <c r="AB342" s="24">
        <f t="shared" si="3"/>
        <v>360536.10404653894</v>
      </c>
      <c r="AC342" s="24">
        <f t="shared" si="3"/>
        <v>360053.80641809362</v>
      </c>
      <c r="AD342" s="24">
        <f t="shared" si="3"/>
        <v>359455.70305472217</v>
      </c>
      <c r="AE342" s="24">
        <f t="shared" si="3"/>
        <v>358881.37724283332</v>
      </c>
      <c r="AF342" s="24">
        <f t="shared" si="3"/>
        <v>358220.26558788889</v>
      </c>
      <c r="AG342" s="24">
        <f t="shared" si="3"/>
        <v>357562.77661234932</v>
      </c>
      <c r="AH342" s="24">
        <f t="shared" si="3"/>
        <v>356886.93108777812</v>
      </c>
      <c r="AI342" s="24">
        <f t="shared" si="3"/>
        <v>356203.96074620186</v>
      </c>
      <c r="AJ342" s="24">
        <f t="shared" si="3"/>
        <v>355510.83179156703</v>
      </c>
      <c r="AK342" s="24">
        <f t="shared" si="3"/>
        <v>354795.81474932039</v>
      </c>
      <c r="AL342" s="24">
        <f t="shared" si="3"/>
        <v>354060.61118981201</v>
      </c>
      <c r="AM342" s="24">
        <f t="shared" si="3"/>
        <v>353302.40077480325</v>
      </c>
      <c r="AN342" s="24">
        <f t="shared" si="3"/>
        <v>352518.54424856696</v>
      </c>
      <c r="AO342" s="24">
        <f t="shared" si="3"/>
        <v>351712.9246691697</v>
      </c>
      <c r="AP342" s="24">
        <f t="shared" si="3"/>
        <v>350878.68807809107</v>
      </c>
      <c r="AQ342" s="24">
        <f t="shared" si="3"/>
        <v>350021.05521065503</v>
      </c>
      <c r="AR342" s="24">
        <f t="shared" si="3"/>
        <v>349149.59901188524</v>
      </c>
      <c r="AS342" s="24">
        <f t="shared" si="3"/>
        <v>348267.47032138408</v>
      </c>
      <c r="AT342" s="24">
        <f t="shared" si="3"/>
        <v>347375.74997889949</v>
      </c>
      <c r="AU342" s="24">
        <f t="shared" si="3"/>
        <v>346490.37763146567</v>
      </c>
      <c r="AV342" s="24">
        <f t="shared" si="3"/>
        <v>345608.41325177124</v>
      </c>
      <c r="AW342" s="24">
        <f t="shared" si="3"/>
        <v>344738.17152483377</v>
      </c>
      <c r="AX342" s="24">
        <f t="shared" si="3"/>
        <v>343876.28978026478</v>
      </c>
      <c r="AY342" s="24">
        <f t="shared" si="3"/>
        <v>343029.4614196273</v>
      </c>
      <c r="AZ342" s="24">
        <f t="shared" si="3"/>
        <v>342196.64378937276</v>
      </c>
      <c r="BA342" s="24">
        <f t="shared" si="3"/>
        <v>341377.71704121929</v>
      </c>
      <c r="BB342" s="24">
        <f t="shared" si="3"/>
        <v>340569.58747538214</v>
      </c>
      <c r="BC342" s="24">
        <f t="shared" si="3"/>
        <v>339776.49127425731</v>
      </c>
      <c r="BD342" s="1" t="s">
        <v>262</v>
      </c>
      <c r="BE342" s="1" t="s">
        <v>262</v>
      </c>
      <c r="BF342" s="1" t="s">
        <v>262</v>
      </c>
    </row>
    <row r="343" spans="1:58">
      <c r="B343" s="6" t="s">
        <v>98</v>
      </c>
      <c r="C343" s="24">
        <f t="shared" ref="C343:R344" si="4">C412</f>
        <v>362840.99999999994</v>
      </c>
      <c r="D343" s="24">
        <f t="shared" si="4"/>
        <v>366880.99999999994</v>
      </c>
      <c r="E343" s="24">
        <f t="shared" si="4"/>
        <v>369921.99999999994</v>
      </c>
      <c r="F343" s="24">
        <f t="shared" si="4"/>
        <v>370042</v>
      </c>
      <c r="G343" s="24">
        <f t="shared" si="4"/>
        <v>367068.99999999988</v>
      </c>
      <c r="H343" s="24">
        <f t="shared" si="4"/>
        <v>366643.00000000006</v>
      </c>
      <c r="I343" s="24">
        <f t="shared" si="4"/>
        <v>368997</v>
      </c>
      <c r="J343" s="24">
        <f t="shared" si="4"/>
        <v>369211.62278682308</v>
      </c>
      <c r="K343" s="24">
        <f t="shared" si="4"/>
        <v>369547.07055258902</v>
      </c>
      <c r="L343" s="24">
        <f t="shared" si="4"/>
        <v>369844.25866439019</v>
      </c>
      <c r="M343" s="24">
        <f t="shared" si="4"/>
        <v>370086.49523368658</v>
      </c>
      <c r="N343" s="24">
        <f t="shared" si="4"/>
        <v>370303.17896103277</v>
      </c>
      <c r="O343" s="24">
        <f t="shared" si="4"/>
        <v>370513.49477239209</v>
      </c>
      <c r="P343" s="24">
        <f t="shared" si="4"/>
        <v>370870.9797365251</v>
      </c>
      <c r="Q343" s="24">
        <f t="shared" si="4"/>
        <v>371228.94251063478</v>
      </c>
      <c r="R343" s="24">
        <f t="shared" si="4"/>
        <v>371545.11324956617</v>
      </c>
      <c r="S343" s="24">
        <f t="shared" si="3"/>
        <v>371844.27915727696</v>
      </c>
      <c r="T343" s="24">
        <f t="shared" si="3"/>
        <v>372141.14708592405</v>
      </c>
      <c r="U343" s="24">
        <f t="shared" si="3"/>
        <v>372589.28123723052</v>
      </c>
      <c r="V343" s="24">
        <f t="shared" si="3"/>
        <v>373041.84719019395</v>
      </c>
      <c r="W343" s="24">
        <f t="shared" si="3"/>
        <v>373468.40175922739</v>
      </c>
      <c r="X343" s="24">
        <f t="shared" si="3"/>
        <v>373854.84241245547</v>
      </c>
      <c r="Y343" s="24">
        <f t="shared" si="3"/>
        <v>374158.40967350191</v>
      </c>
      <c r="Z343" s="24">
        <f t="shared" si="3"/>
        <v>374568.87071381416</v>
      </c>
      <c r="AA343" s="24">
        <f t="shared" si="3"/>
        <v>374892.88931741857</v>
      </c>
      <c r="AB343" s="24">
        <f t="shared" si="3"/>
        <v>375012.83627096313</v>
      </c>
      <c r="AC343" s="24">
        <f t="shared" si="3"/>
        <v>375082.22767707612</v>
      </c>
      <c r="AD343" s="24">
        <f t="shared" si="3"/>
        <v>375026.86331726098</v>
      </c>
      <c r="AE343" s="24">
        <f t="shared" si="3"/>
        <v>375010.18497524504</v>
      </c>
      <c r="AF343" s="24">
        <f t="shared" si="3"/>
        <v>374972.22918031586</v>
      </c>
      <c r="AG343" s="24">
        <f t="shared" si="3"/>
        <v>375138.09502320702</v>
      </c>
      <c r="AH343" s="24">
        <f t="shared" si="3"/>
        <v>375350.47514481144</v>
      </c>
      <c r="AI343" s="24">
        <f t="shared" si="3"/>
        <v>375582.15792192973</v>
      </c>
      <c r="AJ343" s="24">
        <f t="shared" si="3"/>
        <v>375809.27132413536</v>
      </c>
      <c r="AK343" s="24">
        <f t="shared" si="3"/>
        <v>376016.36085713381</v>
      </c>
      <c r="AL343" s="24">
        <f t="shared" si="3"/>
        <v>376193.64037260209</v>
      </c>
      <c r="AM343" s="24">
        <f t="shared" si="3"/>
        <v>376314.60176131566</v>
      </c>
      <c r="AN343" s="24">
        <f t="shared" si="3"/>
        <v>376371.56211001414</v>
      </c>
      <c r="AO343" s="24">
        <f t="shared" si="3"/>
        <v>376354.12410868803</v>
      </c>
      <c r="AP343" s="24">
        <f t="shared" si="3"/>
        <v>376269.3768392026</v>
      </c>
      <c r="AQ343" s="24">
        <f t="shared" si="3"/>
        <v>376104.93221444869</v>
      </c>
      <c r="AR343" s="24">
        <f t="shared" si="3"/>
        <v>375870.23625175457</v>
      </c>
      <c r="AS343" s="24">
        <f t="shared" si="3"/>
        <v>375573.89591683494</v>
      </c>
      <c r="AT343" s="24">
        <f t="shared" si="3"/>
        <v>375221.39831386035</v>
      </c>
      <c r="AU343" s="24">
        <f t="shared" si="3"/>
        <v>374833.50118573545</v>
      </c>
      <c r="AV343" s="24">
        <f t="shared" si="3"/>
        <v>374397.01349445153</v>
      </c>
      <c r="AW343" s="24">
        <f t="shared" si="3"/>
        <v>373926.16497497418</v>
      </c>
      <c r="AX343" s="24">
        <f t="shared" si="3"/>
        <v>373426.65925927053</v>
      </c>
      <c r="AY343" s="24">
        <f t="shared" si="3"/>
        <v>372905.11965874385</v>
      </c>
      <c r="AZ343" s="24">
        <f t="shared" si="3"/>
        <v>372371.40103496984</v>
      </c>
      <c r="BA343" s="24">
        <f t="shared" si="3"/>
        <v>371836.55113902374</v>
      </c>
      <c r="BB343" s="24">
        <f t="shared" si="3"/>
        <v>371305.97389859636</v>
      </c>
      <c r="BC343" s="24">
        <f t="shared" si="3"/>
        <v>370795.34381374053</v>
      </c>
      <c r="BD343" s="1" t="s">
        <v>262</v>
      </c>
      <c r="BE343" s="1" t="s">
        <v>262</v>
      </c>
      <c r="BF343" s="1" t="s">
        <v>262</v>
      </c>
    </row>
    <row r="344" spans="1:58">
      <c r="B344" s="6" t="s">
        <v>99</v>
      </c>
      <c r="C344" s="24">
        <f t="shared" si="4"/>
        <v>723341</v>
      </c>
      <c r="D344" s="24">
        <f t="shared" si="3"/>
        <v>729534.00000000012</v>
      </c>
      <c r="E344" s="24">
        <f t="shared" si="3"/>
        <v>734493.00000000023</v>
      </c>
      <c r="F344" s="24">
        <f t="shared" si="3"/>
        <v>733672.00000000023</v>
      </c>
      <c r="G344" s="24">
        <f t="shared" si="3"/>
        <v>728703.00000000023</v>
      </c>
      <c r="H344" s="24">
        <f t="shared" si="3"/>
        <v>728425</v>
      </c>
      <c r="I344" s="24">
        <f t="shared" si="3"/>
        <v>733633.99999999988</v>
      </c>
      <c r="J344" s="24">
        <f t="shared" si="3"/>
        <v>733666.51325624017</v>
      </c>
      <c r="K344" s="24">
        <f t="shared" si="3"/>
        <v>733998.70142182522</v>
      </c>
      <c r="L344" s="24">
        <f t="shared" si="3"/>
        <v>734190.13598644745</v>
      </c>
      <c r="M344" s="24">
        <f t="shared" si="3"/>
        <v>734225.15891440562</v>
      </c>
      <c r="N344" s="24">
        <f t="shared" si="3"/>
        <v>734095.10597245628</v>
      </c>
      <c r="O344" s="24">
        <f t="shared" si="3"/>
        <v>733915.72860612301</v>
      </c>
      <c r="P344" s="24">
        <f t="shared" si="3"/>
        <v>734050.53781874152</v>
      </c>
      <c r="Q344" s="24">
        <f t="shared" si="3"/>
        <v>734153.04768530582</v>
      </c>
      <c r="R344" s="24">
        <f t="shared" si="3"/>
        <v>734234.71192383277</v>
      </c>
      <c r="S344" s="24">
        <f t="shared" si="3"/>
        <v>734250.22826235811</v>
      </c>
      <c r="T344" s="24">
        <f t="shared" si="3"/>
        <v>734277.35889035754</v>
      </c>
      <c r="U344" s="24">
        <f t="shared" si="3"/>
        <v>734591.96284681302</v>
      </c>
      <c r="V344" s="24">
        <f t="shared" si="3"/>
        <v>734874.10977197741</v>
      </c>
      <c r="W344" s="24">
        <f t="shared" si="3"/>
        <v>735121.22040802077</v>
      </c>
      <c r="X344" s="24">
        <f t="shared" si="3"/>
        <v>735305.09793985612</v>
      </c>
      <c r="Y344" s="24">
        <f t="shared" si="3"/>
        <v>735392.90589742421</v>
      </c>
      <c r="Z344" s="24">
        <f t="shared" si="3"/>
        <v>735692.30529599066</v>
      </c>
      <c r="AA344" s="24">
        <f t="shared" si="3"/>
        <v>735815.00991753465</v>
      </c>
      <c r="AB344" s="24">
        <f t="shared" si="3"/>
        <v>735548.94031750213</v>
      </c>
      <c r="AC344" s="24">
        <f t="shared" si="3"/>
        <v>735136.03409516939</v>
      </c>
      <c r="AD344" s="24">
        <f t="shared" si="3"/>
        <v>734482.56637198303</v>
      </c>
      <c r="AE344" s="24">
        <f t="shared" si="3"/>
        <v>733891.56221807841</v>
      </c>
      <c r="AF344" s="24">
        <f t="shared" si="3"/>
        <v>733192.49476820487</v>
      </c>
      <c r="AG344" s="24">
        <f t="shared" si="3"/>
        <v>732700.87163555645</v>
      </c>
      <c r="AH344" s="24">
        <f t="shared" si="3"/>
        <v>732237.40623258951</v>
      </c>
      <c r="AI344" s="24">
        <f t="shared" si="3"/>
        <v>731786.11866813141</v>
      </c>
      <c r="AJ344" s="24">
        <f t="shared" si="3"/>
        <v>731320.10311570251</v>
      </c>
      <c r="AK344" s="24">
        <f t="shared" si="3"/>
        <v>730812.17560645414</v>
      </c>
      <c r="AL344" s="24">
        <f t="shared" si="3"/>
        <v>730254.25156241423</v>
      </c>
      <c r="AM344" s="24">
        <f t="shared" si="3"/>
        <v>729617.00253611896</v>
      </c>
      <c r="AN344" s="24">
        <f t="shared" si="3"/>
        <v>728890.10635858111</v>
      </c>
      <c r="AO344" s="24">
        <f t="shared" si="3"/>
        <v>728067.04877785756</v>
      </c>
      <c r="AP344" s="24">
        <f t="shared" si="3"/>
        <v>727148.06491729373</v>
      </c>
      <c r="AQ344" s="24">
        <f t="shared" si="3"/>
        <v>726125.9874251039</v>
      </c>
      <c r="AR344" s="24">
        <f t="shared" si="3"/>
        <v>725019.83526364004</v>
      </c>
      <c r="AS344" s="24">
        <f t="shared" si="3"/>
        <v>723841.36623821908</v>
      </c>
      <c r="AT344" s="24">
        <f t="shared" si="3"/>
        <v>722597.14829275967</v>
      </c>
      <c r="AU344" s="24">
        <f t="shared" si="3"/>
        <v>721323.87881720124</v>
      </c>
      <c r="AV344" s="24">
        <f t="shared" si="3"/>
        <v>720005.42674622289</v>
      </c>
      <c r="AW344" s="24">
        <f t="shared" si="3"/>
        <v>718664.33649980766</v>
      </c>
      <c r="AX344" s="24">
        <f t="shared" si="3"/>
        <v>717302.9490395349</v>
      </c>
      <c r="AY344" s="24">
        <f t="shared" si="3"/>
        <v>715934.58107837127</v>
      </c>
      <c r="AZ344" s="24">
        <f t="shared" si="3"/>
        <v>714568.04482434248</v>
      </c>
      <c r="BA344" s="24">
        <f t="shared" si="3"/>
        <v>713214.26818024297</v>
      </c>
      <c r="BB344" s="24">
        <f t="shared" si="3"/>
        <v>711875.56137397862</v>
      </c>
      <c r="BC344" s="24">
        <f t="shared" si="3"/>
        <v>710571.83508799784</v>
      </c>
      <c r="BD344" s="1" t="s">
        <v>262</v>
      </c>
      <c r="BE344" s="1" t="s">
        <v>262</v>
      </c>
      <c r="BF344" s="1" t="s">
        <v>262</v>
      </c>
    </row>
    <row r="345" spans="1:58">
      <c r="BD345" s="1" t="s">
        <v>262</v>
      </c>
      <c r="BE345" s="1" t="s">
        <v>262</v>
      </c>
      <c r="BF345" s="1" t="s">
        <v>262</v>
      </c>
    </row>
    <row r="346" spans="1:58">
      <c r="A346" s="6" t="s">
        <v>327</v>
      </c>
      <c r="B346" s="6" t="s">
        <v>100</v>
      </c>
      <c r="C346" s="8">
        <f>C415</f>
        <v>0.49838181438629903</v>
      </c>
      <c r="D346" s="8">
        <f t="shared" ref="D346:BC348" si="5">D415</f>
        <v>0.49710225979872097</v>
      </c>
      <c r="E346" s="8">
        <f t="shared" si="5"/>
        <v>0.49635735126134595</v>
      </c>
      <c r="F346" s="8">
        <f t="shared" si="5"/>
        <v>0.495630199871332</v>
      </c>
      <c r="G346" s="8">
        <f t="shared" si="5"/>
        <v>0.4962707714940105</v>
      </c>
      <c r="H346" s="8">
        <f t="shared" si="5"/>
        <v>0.49666334900641801</v>
      </c>
      <c r="I346" s="8">
        <f t="shared" si="5"/>
        <v>0.49702849104594399</v>
      </c>
      <c r="J346" s="8">
        <f t="shared" si="5"/>
        <v>0.49675824626621307</v>
      </c>
      <c r="K346" s="8">
        <f t="shared" si="5"/>
        <v>0.4965289859004634</v>
      </c>
      <c r="L346" s="8">
        <f t="shared" si="5"/>
        <v>0.49625547860640618</v>
      </c>
      <c r="M346" s="8">
        <f t="shared" si="5"/>
        <v>0.49594958611758722</v>
      </c>
      <c r="N346" s="8">
        <f t="shared" si="5"/>
        <v>0.49556511690608301</v>
      </c>
      <c r="O346" s="8">
        <f t="shared" si="5"/>
        <v>0.49515526056910708</v>
      </c>
      <c r="P346" s="8">
        <f t="shared" si="5"/>
        <v>0.49476097267283226</v>
      </c>
      <c r="Q346" s="8">
        <f t="shared" si="5"/>
        <v>0.49434393321518794</v>
      </c>
      <c r="R346" s="8">
        <f t="shared" si="5"/>
        <v>0.49396956148252874</v>
      </c>
      <c r="S346" s="8">
        <f t="shared" si="5"/>
        <v>0.49357281095129363</v>
      </c>
      <c r="T346" s="8">
        <f t="shared" si="5"/>
        <v>0.49318722335616488</v>
      </c>
      <c r="U346" s="8">
        <f t="shared" si="5"/>
        <v>0.49279423124463412</v>
      </c>
      <c r="V346" s="8">
        <f t="shared" si="5"/>
        <v>0.49237312591411858</v>
      </c>
      <c r="W346" s="8">
        <f t="shared" si="5"/>
        <v>0.49196351378356634</v>
      </c>
      <c r="X346" s="8">
        <f t="shared" si="5"/>
        <v>0.49156500687958676</v>
      </c>
      <c r="Y346" s="8">
        <f t="shared" si="5"/>
        <v>0.49121291941631717</v>
      </c>
      <c r="Z346" s="8">
        <f t="shared" si="5"/>
        <v>0.49086205195103388</v>
      </c>
      <c r="AA346" s="8">
        <f t="shared" si="5"/>
        <v>0.49050660252305261</v>
      </c>
      <c r="AB346" s="8">
        <f t="shared" si="5"/>
        <v>0.49015923249228305</v>
      </c>
      <c r="AC346" s="8">
        <f t="shared" si="5"/>
        <v>0.48977847598133339</v>
      </c>
      <c r="AD346" s="8">
        <f t="shared" si="5"/>
        <v>0.48939991160072505</v>
      </c>
      <c r="AE346" s="8">
        <f t="shared" si="5"/>
        <v>0.48901145035401083</v>
      </c>
      <c r="AF346" s="8">
        <f t="shared" si="5"/>
        <v>0.48857601263517902</v>
      </c>
      <c r="AG346" s="8">
        <f t="shared" si="5"/>
        <v>0.48800648457560475</v>
      </c>
      <c r="AH346" s="8">
        <f t="shared" si="5"/>
        <v>0.48739237855108397</v>
      </c>
      <c r="AI346" s="8">
        <f t="shared" si="5"/>
        <v>0.48675965785536046</v>
      </c>
      <c r="AJ346" s="8">
        <f t="shared" si="5"/>
        <v>0.48612205554989574</v>
      </c>
      <c r="AK346" s="8">
        <f t="shared" si="5"/>
        <v>0.48548153218013657</v>
      </c>
      <c r="AL346" s="8">
        <f t="shared" si="5"/>
        <v>0.48484566906975513</v>
      </c>
      <c r="AM346" s="8">
        <f t="shared" si="5"/>
        <v>0.48422994467883629</v>
      </c>
      <c r="AN346" s="8">
        <f t="shared" si="5"/>
        <v>0.4836374388585043</v>
      </c>
      <c r="AO346" s="8">
        <f t="shared" si="5"/>
        <v>0.48307765783324408</v>
      </c>
      <c r="AP346" s="8">
        <f t="shared" si="5"/>
        <v>0.48254090880101597</v>
      </c>
      <c r="AQ346" s="8">
        <f t="shared" si="5"/>
        <v>0.48203901426508011</v>
      </c>
      <c r="AR346" s="8">
        <f t="shared" si="5"/>
        <v>0.48157247847560397</v>
      </c>
      <c r="AS346" s="8">
        <f t="shared" si="5"/>
        <v>0.48113783843457197</v>
      </c>
      <c r="AT346" s="8">
        <f t="shared" si="5"/>
        <v>0.4807322458988732</v>
      </c>
      <c r="AU346" s="8">
        <f t="shared" si="5"/>
        <v>0.48035339991742276</v>
      </c>
      <c r="AV346" s="8">
        <f t="shared" si="5"/>
        <v>0.48000806718028571</v>
      </c>
      <c r="AW346" s="8">
        <f t="shared" si="5"/>
        <v>0.47969288862148241</v>
      </c>
      <c r="AX346" s="8">
        <f t="shared" si="5"/>
        <v>0.47940175101846916</v>
      </c>
      <c r="AY346" s="8">
        <f t="shared" si="5"/>
        <v>0.47913520381002084</v>
      </c>
      <c r="AZ346" s="8">
        <f t="shared" si="5"/>
        <v>0.4788860154997453</v>
      </c>
      <c r="BA346" s="8">
        <f t="shared" si="5"/>
        <v>0.47864678578604458</v>
      </c>
      <c r="BB346" s="8">
        <f t="shared" si="5"/>
        <v>0.47841168591046268</v>
      </c>
      <c r="BC346" s="8">
        <f t="shared" si="5"/>
        <v>0.47817331689227321</v>
      </c>
      <c r="BD346" s="1" t="s">
        <v>262</v>
      </c>
      <c r="BE346" s="1" t="s">
        <v>262</v>
      </c>
      <c r="BF346" s="1" t="s">
        <v>262</v>
      </c>
    </row>
    <row r="347" spans="1:58">
      <c r="B347" s="6" t="s">
        <v>101</v>
      </c>
      <c r="C347" s="8">
        <f t="shared" ref="C347:R348" si="6">C416</f>
        <v>0.50161818561370097</v>
      </c>
      <c r="D347" s="8">
        <f t="shared" si="6"/>
        <v>0.50289774020127909</v>
      </c>
      <c r="E347" s="8">
        <f t="shared" si="6"/>
        <v>0.50364264873865405</v>
      </c>
      <c r="F347" s="8">
        <f t="shared" si="6"/>
        <v>0.50436980012866806</v>
      </c>
      <c r="G347" s="8">
        <f t="shared" si="6"/>
        <v>0.50372922850598956</v>
      </c>
      <c r="H347" s="8">
        <f t="shared" si="6"/>
        <v>0.50333665099358194</v>
      </c>
      <c r="I347" s="8">
        <f t="shared" si="6"/>
        <v>0.50297150895405607</v>
      </c>
      <c r="J347" s="8">
        <f t="shared" si="6"/>
        <v>0.50324175373378699</v>
      </c>
      <c r="K347" s="8">
        <f t="shared" si="6"/>
        <v>0.50347101409953665</v>
      </c>
      <c r="L347" s="8">
        <f t="shared" si="6"/>
        <v>0.50374452139359382</v>
      </c>
      <c r="M347" s="8">
        <f t="shared" si="6"/>
        <v>0.50405041388241278</v>
      </c>
      <c r="N347" s="8">
        <f t="shared" si="6"/>
        <v>0.50443488309391693</v>
      </c>
      <c r="O347" s="8">
        <f t="shared" si="6"/>
        <v>0.50484473943089292</v>
      </c>
      <c r="P347" s="8">
        <f t="shared" si="6"/>
        <v>0.50523902732716774</v>
      </c>
      <c r="Q347" s="8">
        <f t="shared" si="6"/>
        <v>0.50565606678481201</v>
      </c>
      <c r="R347" s="8">
        <f t="shared" si="6"/>
        <v>0.5060304385174712</v>
      </c>
      <c r="S347" s="8">
        <f t="shared" si="5"/>
        <v>0.50642718904870643</v>
      </c>
      <c r="T347" s="8">
        <f t="shared" si="5"/>
        <v>0.50681277664383506</v>
      </c>
      <c r="U347" s="8">
        <f t="shared" si="5"/>
        <v>0.50720576875536594</v>
      </c>
      <c r="V347" s="8">
        <f t="shared" si="5"/>
        <v>0.50762687408588136</v>
      </c>
      <c r="W347" s="8">
        <f t="shared" si="5"/>
        <v>0.50803648621643371</v>
      </c>
      <c r="X347" s="8">
        <f t="shared" si="5"/>
        <v>0.50843499312041329</v>
      </c>
      <c r="Y347" s="8">
        <f t="shared" si="5"/>
        <v>0.50878708058368283</v>
      </c>
      <c r="Z347" s="8">
        <f t="shared" si="5"/>
        <v>0.50913794804896617</v>
      </c>
      <c r="AA347" s="8">
        <f t="shared" si="5"/>
        <v>0.50949339747694733</v>
      </c>
      <c r="AB347" s="8">
        <f t="shared" si="5"/>
        <v>0.50984076750771701</v>
      </c>
      <c r="AC347" s="8">
        <f t="shared" si="5"/>
        <v>0.51022152401866661</v>
      </c>
      <c r="AD347" s="8">
        <f t="shared" si="5"/>
        <v>0.51060008839927495</v>
      </c>
      <c r="AE347" s="8">
        <f t="shared" si="5"/>
        <v>0.51098854964598917</v>
      </c>
      <c r="AF347" s="8">
        <f t="shared" si="5"/>
        <v>0.51142398736482098</v>
      </c>
      <c r="AG347" s="8">
        <f t="shared" si="5"/>
        <v>0.51199351542439531</v>
      </c>
      <c r="AH347" s="8">
        <f t="shared" si="5"/>
        <v>0.51260762144891603</v>
      </c>
      <c r="AI347" s="8">
        <f t="shared" si="5"/>
        <v>0.51324034214463954</v>
      </c>
      <c r="AJ347" s="8">
        <f t="shared" si="5"/>
        <v>0.51387794445010426</v>
      </c>
      <c r="AK347" s="8">
        <f t="shared" si="5"/>
        <v>0.51451846781986343</v>
      </c>
      <c r="AL347" s="8">
        <f t="shared" si="5"/>
        <v>0.51515433093024487</v>
      </c>
      <c r="AM347" s="8">
        <f t="shared" si="5"/>
        <v>0.51577005532116371</v>
      </c>
      <c r="AN347" s="8">
        <f t="shared" si="5"/>
        <v>0.5163625611414957</v>
      </c>
      <c r="AO347" s="8">
        <f t="shared" si="5"/>
        <v>0.51692234216675592</v>
      </c>
      <c r="AP347" s="8">
        <f t="shared" si="5"/>
        <v>0.51745909119898403</v>
      </c>
      <c r="AQ347" s="8">
        <f t="shared" si="5"/>
        <v>0.51796098573491989</v>
      </c>
      <c r="AR347" s="8">
        <f t="shared" si="5"/>
        <v>0.51842752152439608</v>
      </c>
      <c r="AS347" s="8">
        <f t="shared" si="5"/>
        <v>0.51886216156542808</v>
      </c>
      <c r="AT347" s="8">
        <f t="shared" si="5"/>
        <v>0.5192677541011268</v>
      </c>
      <c r="AU347" s="8">
        <f t="shared" si="5"/>
        <v>0.51964660008257724</v>
      </c>
      <c r="AV347" s="8">
        <f t="shared" si="5"/>
        <v>0.51999193281971423</v>
      </c>
      <c r="AW347" s="8">
        <f t="shared" si="5"/>
        <v>0.52030711137851759</v>
      </c>
      <c r="AX347" s="8">
        <f t="shared" si="5"/>
        <v>0.52059824898153084</v>
      </c>
      <c r="AY347" s="8">
        <f t="shared" si="5"/>
        <v>0.52086479618997916</v>
      </c>
      <c r="AZ347" s="8">
        <f t="shared" si="5"/>
        <v>0.5211139845002547</v>
      </c>
      <c r="BA347" s="8">
        <f t="shared" si="5"/>
        <v>0.52135321421395542</v>
      </c>
      <c r="BB347" s="8">
        <f t="shared" si="5"/>
        <v>0.52158831408953732</v>
      </c>
      <c r="BC347" s="8">
        <f t="shared" si="5"/>
        <v>0.52182668310772673</v>
      </c>
      <c r="BD347" s="1" t="s">
        <v>262</v>
      </c>
      <c r="BE347" s="1" t="s">
        <v>262</v>
      </c>
      <c r="BF347" s="1" t="s">
        <v>262</v>
      </c>
    </row>
    <row r="348" spans="1:58">
      <c r="B348" s="6" t="s">
        <v>99</v>
      </c>
      <c r="C348" s="8">
        <f t="shared" si="6"/>
        <v>1</v>
      </c>
      <c r="D348" s="8">
        <f t="shared" si="5"/>
        <v>1</v>
      </c>
      <c r="E348" s="8">
        <f t="shared" si="5"/>
        <v>1</v>
      </c>
      <c r="F348" s="8">
        <f t="shared" si="5"/>
        <v>1</v>
      </c>
      <c r="G348" s="8">
        <f t="shared" si="5"/>
        <v>1</v>
      </c>
      <c r="H348" s="8">
        <f t="shared" si="5"/>
        <v>1</v>
      </c>
      <c r="I348" s="8">
        <f t="shared" si="5"/>
        <v>1</v>
      </c>
      <c r="J348" s="8">
        <f t="shared" si="5"/>
        <v>1</v>
      </c>
      <c r="K348" s="8">
        <f t="shared" si="5"/>
        <v>1</v>
      </c>
      <c r="L348" s="8">
        <f t="shared" si="5"/>
        <v>1</v>
      </c>
      <c r="M348" s="8">
        <f t="shared" si="5"/>
        <v>1</v>
      </c>
      <c r="N348" s="8">
        <f t="shared" si="5"/>
        <v>1</v>
      </c>
      <c r="O348" s="8">
        <f t="shared" si="5"/>
        <v>1</v>
      </c>
      <c r="P348" s="8">
        <f t="shared" si="5"/>
        <v>1</v>
      </c>
      <c r="Q348" s="8">
        <f t="shared" si="5"/>
        <v>1</v>
      </c>
      <c r="R348" s="8">
        <f t="shared" si="5"/>
        <v>1</v>
      </c>
      <c r="S348" s="8">
        <f t="shared" si="5"/>
        <v>1</v>
      </c>
      <c r="T348" s="8">
        <f t="shared" si="5"/>
        <v>1</v>
      </c>
      <c r="U348" s="8">
        <f t="shared" si="5"/>
        <v>1</v>
      </c>
      <c r="V348" s="8">
        <f t="shared" si="5"/>
        <v>1</v>
      </c>
      <c r="W348" s="8">
        <f t="shared" si="5"/>
        <v>1</v>
      </c>
      <c r="X348" s="8">
        <f t="shared" si="5"/>
        <v>1</v>
      </c>
      <c r="Y348" s="8">
        <f t="shared" si="5"/>
        <v>1</v>
      </c>
      <c r="Z348" s="8">
        <f t="shared" si="5"/>
        <v>1</v>
      </c>
      <c r="AA348" s="8">
        <f t="shared" si="5"/>
        <v>1</v>
      </c>
      <c r="AB348" s="8">
        <f t="shared" si="5"/>
        <v>1</v>
      </c>
      <c r="AC348" s="8">
        <f t="shared" si="5"/>
        <v>1</v>
      </c>
      <c r="AD348" s="8">
        <f t="shared" si="5"/>
        <v>1</v>
      </c>
      <c r="AE348" s="8">
        <f t="shared" si="5"/>
        <v>1</v>
      </c>
      <c r="AF348" s="8">
        <f t="shared" si="5"/>
        <v>1</v>
      </c>
      <c r="AG348" s="8">
        <f t="shared" si="5"/>
        <v>1</v>
      </c>
      <c r="AH348" s="8">
        <f t="shared" si="5"/>
        <v>1</v>
      </c>
      <c r="AI348" s="8">
        <f t="shared" si="5"/>
        <v>1</v>
      </c>
      <c r="AJ348" s="8">
        <f t="shared" si="5"/>
        <v>1</v>
      </c>
      <c r="AK348" s="8">
        <f t="shared" si="5"/>
        <v>1</v>
      </c>
      <c r="AL348" s="8">
        <f t="shared" si="5"/>
        <v>1</v>
      </c>
      <c r="AM348" s="8">
        <f t="shared" si="5"/>
        <v>1</v>
      </c>
      <c r="AN348" s="8">
        <f t="shared" si="5"/>
        <v>1</v>
      </c>
      <c r="AO348" s="8">
        <f t="shared" si="5"/>
        <v>1</v>
      </c>
      <c r="AP348" s="8">
        <f t="shared" si="5"/>
        <v>1</v>
      </c>
      <c r="AQ348" s="8">
        <f t="shared" si="5"/>
        <v>1</v>
      </c>
      <c r="AR348" s="8">
        <f t="shared" si="5"/>
        <v>1</v>
      </c>
      <c r="AS348" s="8">
        <f t="shared" si="5"/>
        <v>1</v>
      </c>
      <c r="AT348" s="8">
        <f t="shared" si="5"/>
        <v>1</v>
      </c>
      <c r="AU348" s="8">
        <f t="shared" si="5"/>
        <v>1</v>
      </c>
      <c r="AV348" s="8">
        <f t="shared" si="5"/>
        <v>1</v>
      </c>
      <c r="AW348" s="8">
        <f t="shared" si="5"/>
        <v>1</v>
      </c>
      <c r="AX348" s="8">
        <f t="shared" si="5"/>
        <v>1</v>
      </c>
      <c r="AY348" s="8">
        <f t="shared" si="5"/>
        <v>1</v>
      </c>
      <c r="AZ348" s="8">
        <f t="shared" si="5"/>
        <v>1</v>
      </c>
      <c r="BA348" s="8">
        <f t="shared" si="5"/>
        <v>1</v>
      </c>
      <c r="BB348" s="8">
        <f t="shared" si="5"/>
        <v>1</v>
      </c>
      <c r="BC348" s="8">
        <f t="shared" si="5"/>
        <v>1</v>
      </c>
      <c r="BD348" s="1" t="s">
        <v>262</v>
      </c>
      <c r="BE348" s="1" t="s">
        <v>262</v>
      </c>
      <c r="BF348" s="1" t="s">
        <v>262</v>
      </c>
    </row>
    <row r="349" spans="1:58">
      <c r="BD349" s="1" t="s">
        <v>262</v>
      </c>
      <c r="BE349" s="1" t="s">
        <v>262</v>
      </c>
      <c r="BF349" s="1" t="s">
        <v>262</v>
      </c>
    </row>
    <row r="350" spans="1:58">
      <c r="A350" s="6" t="s">
        <v>102</v>
      </c>
      <c r="B350" s="6" t="s">
        <v>103</v>
      </c>
      <c r="C350" s="56"/>
      <c r="D350" s="56"/>
      <c r="E350" s="56"/>
      <c r="F350" s="56"/>
      <c r="G350" s="56"/>
      <c r="H350" s="56"/>
      <c r="I350" s="56"/>
      <c r="J350" s="56"/>
      <c r="K350" s="56"/>
      <c r="L350" s="56"/>
      <c r="M350" s="56"/>
      <c r="N350" s="56"/>
      <c r="BD350" s="1" t="s">
        <v>262</v>
      </c>
      <c r="BE350" s="1" t="s">
        <v>262</v>
      </c>
      <c r="BF350" s="1" t="s">
        <v>262</v>
      </c>
    </row>
    <row r="351" spans="1:58">
      <c r="B351" s="6" t="s">
        <v>104</v>
      </c>
      <c r="C351" s="56"/>
      <c r="D351" s="56"/>
      <c r="E351" s="56"/>
      <c r="F351" s="56"/>
      <c r="G351" s="56"/>
      <c r="H351" s="56"/>
      <c r="I351" s="56"/>
      <c r="J351" s="56"/>
      <c r="K351" s="56"/>
      <c r="L351" s="56"/>
      <c r="M351" s="56"/>
      <c r="N351" s="56"/>
      <c r="BD351" s="1" t="s">
        <v>262</v>
      </c>
      <c r="BE351" s="1" t="s">
        <v>262</v>
      </c>
      <c r="BF351" s="1" t="s">
        <v>262</v>
      </c>
    </row>
    <row r="352" spans="1:58">
      <c r="B352" s="6" t="s">
        <v>99</v>
      </c>
      <c r="C352" s="56"/>
      <c r="D352" s="56"/>
      <c r="E352" s="56"/>
      <c r="F352" s="56"/>
      <c r="G352" s="56"/>
      <c r="H352" s="56"/>
      <c r="I352" s="56"/>
      <c r="J352" s="56"/>
      <c r="K352" s="56"/>
      <c r="L352" s="56"/>
      <c r="M352" s="56"/>
      <c r="N352" s="56"/>
      <c r="BD352" s="1" t="s">
        <v>262</v>
      </c>
      <c r="BE352" s="1" t="s">
        <v>262</v>
      </c>
      <c r="BF352" s="1" t="s">
        <v>262</v>
      </c>
    </row>
    <row r="353" spans="1:58">
      <c r="BD353" s="1" t="s">
        <v>262</v>
      </c>
      <c r="BE353" s="1" t="s">
        <v>262</v>
      </c>
      <c r="BF353" s="1" t="s">
        <v>262</v>
      </c>
    </row>
    <row r="354" spans="1:58">
      <c r="A354" s="6" t="s">
        <v>105</v>
      </c>
      <c r="B354" s="6" t="s">
        <v>106</v>
      </c>
      <c r="H354" s="8"/>
      <c r="BD354" s="1" t="s">
        <v>262</v>
      </c>
      <c r="BE354" s="1" t="s">
        <v>262</v>
      </c>
      <c r="BF354" s="1" t="s">
        <v>262</v>
      </c>
    </row>
    <row r="355" spans="1:58">
      <c r="B355" s="6" t="s">
        <v>107</v>
      </c>
      <c r="H355" s="8"/>
      <c r="BD355" s="1" t="s">
        <v>262</v>
      </c>
      <c r="BE355" s="1" t="s">
        <v>262</v>
      </c>
      <c r="BF355" s="1" t="s">
        <v>262</v>
      </c>
    </row>
    <row r="356" spans="1:58">
      <c r="B356" s="6" t="s">
        <v>99</v>
      </c>
      <c r="BD356" s="1" t="s">
        <v>262</v>
      </c>
      <c r="BE356" s="1" t="s">
        <v>262</v>
      </c>
      <c r="BF356" s="1" t="s">
        <v>262</v>
      </c>
    </row>
    <row r="357" spans="1:58">
      <c r="BD357" s="1" t="s">
        <v>262</v>
      </c>
      <c r="BE357" s="1" t="s">
        <v>262</v>
      </c>
      <c r="BF357" s="1" t="s">
        <v>262</v>
      </c>
    </row>
    <row r="358" spans="1:58">
      <c r="A358" s="6" t="s">
        <v>328</v>
      </c>
      <c r="B358" s="6" t="s">
        <v>109</v>
      </c>
      <c r="C358" s="24">
        <f>C427</f>
        <v>80089.000000000015</v>
      </c>
      <c r="D358" s="24">
        <f t="shared" ref="D358:BC361" si="7">D427</f>
        <v>80325</v>
      </c>
      <c r="E358" s="24">
        <f t="shared" si="7"/>
        <v>80020</v>
      </c>
      <c r="F358" s="24">
        <f t="shared" si="7"/>
        <v>79689</v>
      </c>
      <c r="G358" s="24">
        <f t="shared" si="7"/>
        <v>78224</v>
      </c>
      <c r="H358" s="24">
        <f t="shared" si="7"/>
        <v>76917</v>
      </c>
      <c r="I358" s="24">
        <f t="shared" si="7"/>
        <v>75471.999999999985</v>
      </c>
      <c r="J358" s="24">
        <f t="shared" si="7"/>
        <v>74704.29030367019</v>
      </c>
      <c r="K358" s="24">
        <f t="shared" si="7"/>
        <v>74068.79790454387</v>
      </c>
      <c r="L358" s="24">
        <f t="shared" si="7"/>
        <v>73364.777283497111</v>
      </c>
      <c r="M358" s="24">
        <f t="shared" si="7"/>
        <v>72739.162101314781</v>
      </c>
      <c r="N358" s="24">
        <f t="shared" si="7"/>
        <v>72012.587016986217</v>
      </c>
      <c r="O358" s="24">
        <f t="shared" si="7"/>
        <v>71265.252300593289</v>
      </c>
      <c r="P358" s="24">
        <f t="shared" si="7"/>
        <v>70478.100949924381</v>
      </c>
      <c r="Q358" s="24">
        <f t="shared" si="7"/>
        <v>69882.328765877304</v>
      </c>
      <c r="R358" s="24">
        <f t="shared" si="7"/>
        <v>69484.267748545739</v>
      </c>
      <c r="S358" s="24">
        <f t="shared" si="7"/>
        <v>69073.731646553919</v>
      </c>
      <c r="T358" s="24">
        <f t="shared" si="7"/>
        <v>69165.161561907269</v>
      </c>
      <c r="U358" s="24">
        <f t="shared" si="7"/>
        <v>69252.153491511461</v>
      </c>
      <c r="V358" s="24">
        <f t="shared" si="7"/>
        <v>69561.120812800305</v>
      </c>
      <c r="W358" s="24">
        <f t="shared" si="7"/>
        <v>69971.639887573911</v>
      </c>
      <c r="X358" s="24">
        <f t="shared" si="7"/>
        <v>70650.788737862429</v>
      </c>
      <c r="Y358" s="24">
        <f t="shared" si="7"/>
        <v>70748.765102252175</v>
      </c>
      <c r="Z358" s="24">
        <f t="shared" si="7"/>
        <v>70865.517256939667</v>
      </c>
      <c r="AA358" s="24">
        <f t="shared" si="7"/>
        <v>70989.770192209442</v>
      </c>
      <c r="AB358" s="24">
        <f t="shared" si="7"/>
        <v>71108.368900384594</v>
      </c>
      <c r="AC358" s="24">
        <f t="shared" si="7"/>
        <v>71217.641128674702</v>
      </c>
      <c r="AD358" s="24">
        <f t="shared" si="7"/>
        <v>71295.197314469769</v>
      </c>
      <c r="AE358" s="24">
        <f t="shared" si="7"/>
        <v>71341.689573011186</v>
      </c>
      <c r="AF358" s="24">
        <f t="shared" si="7"/>
        <v>71345.350424142598</v>
      </c>
      <c r="AG358" s="24">
        <f t="shared" si="7"/>
        <v>71317.157374317176</v>
      </c>
      <c r="AH358" s="24">
        <f t="shared" si="7"/>
        <v>71260.163170470201</v>
      </c>
      <c r="AI358" s="24">
        <f t="shared" si="7"/>
        <v>71190.064796109349</v>
      </c>
      <c r="AJ358" s="24">
        <f t="shared" si="7"/>
        <v>71097.076468076702</v>
      </c>
      <c r="AK358" s="24">
        <f t="shared" si="7"/>
        <v>70987.430883892346</v>
      </c>
      <c r="AL358" s="24">
        <f t="shared" si="7"/>
        <v>70859.885253424727</v>
      </c>
      <c r="AM358" s="24">
        <f t="shared" si="7"/>
        <v>70721.407423415483</v>
      </c>
      <c r="AN358" s="24">
        <f t="shared" si="7"/>
        <v>70557.910554570946</v>
      </c>
      <c r="AO358" s="24">
        <f t="shared" si="7"/>
        <v>70374.072188501683</v>
      </c>
      <c r="AP358" s="24">
        <f t="shared" si="7"/>
        <v>70171.351471508271</v>
      </c>
      <c r="AQ358" s="24">
        <f t="shared" si="7"/>
        <v>69959.032238687578</v>
      </c>
      <c r="AR358" s="24">
        <f t="shared" si="7"/>
        <v>69735.396078883263</v>
      </c>
      <c r="AS358" s="24">
        <f t="shared" si="7"/>
        <v>69517.801387360887</v>
      </c>
      <c r="AT358" s="24">
        <f t="shared" si="7"/>
        <v>69305.511595902033</v>
      </c>
      <c r="AU358" s="24">
        <f t="shared" si="7"/>
        <v>69110.75187890415</v>
      </c>
      <c r="AV358" s="24">
        <f t="shared" si="7"/>
        <v>68929.125634079654</v>
      </c>
      <c r="AW358" s="24">
        <f t="shared" si="7"/>
        <v>68747.857215067808</v>
      </c>
      <c r="AX358" s="24">
        <f t="shared" si="7"/>
        <v>68560.147383715434</v>
      </c>
      <c r="AY358" s="24">
        <f t="shared" si="7"/>
        <v>68370.388005759072</v>
      </c>
      <c r="AZ358" s="24">
        <f t="shared" si="7"/>
        <v>68186.124834459843</v>
      </c>
      <c r="BA358" s="24">
        <f t="shared" si="7"/>
        <v>68006.411626895962</v>
      </c>
      <c r="BB358" s="24">
        <f t="shared" si="7"/>
        <v>67830.583777706095</v>
      </c>
      <c r="BC358" s="24">
        <f t="shared" si="7"/>
        <v>67670.760703583423</v>
      </c>
      <c r="BD358" s="1" t="s">
        <v>262</v>
      </c>
      <c r="BE358" s="1" t="s">
        <v>262</v>
      </c>
      <c r="BF358" s="1" t="s">
        <v>262</v>
      </c>
    </row>
    <row r="359" spans="1:58">
      <c r="B359" s="6" t="s">
        <v>110</v>
      </c>
      <c r="C359" s="24">
        <f t="shared" ref="C359:R361" si="8">C428</f>
        <v>478574.00000000012</v>
      </c>
      <c r="D359" s="24">
        <f t="shared" si="8"/>
        <v>483583.99999999988</v>
      </c>
      <c r="E359" s="24">
        <f t="shared" si="8"/>
        <v>488363.00000000012</v>
      </c>
      <c r="F359" s="24">
        <f t="shared" si="8"/>
        <v>487654.00000000012</v>
      </c>
      <c r="G359" s="24">
        <f t="shared" si="8"/>
        <v>484818.99999999988</v>
      </c>
      <c r="H359" s="24">
        <f t="shared" si="8"/>
        <v>486774</v>
      </c>
      <c r="I359" s="24">
        <f t="shared" si="8"/>
        <v>493790.00000000012</v>
      </c>
      <c r="J359" s="24">
        <f t="shared" si="8"/>
        <v>496188.6946925543</v>
      </c>
      <c r="K359" s="24">
        <f t="shared" si="8"/>
        <v>497957.47424240527</v>
      </c>
      <c r="L359" s="24">
        <f t="shared" si="8"/>
        <v>499794.86826209049</v>
      </c>
      <c r="M359" s="24">
        <f t="shared" si="8"/>
        <v>501107.52427429322</v>
      </c>
      <c r="N359" s="24">
        <f t="shared" si="8"/>
        <v>502058.38255276496</v>
      </c>
      <c r="O359" s="24">
        <f t="shared" si="8"/>
        <v>502243.0312175338</v>
      </c>
      <c r="P359" s="24">
        <f t="shared" si="8"/>
        <v>501810.19700867491</v>
      </c>
      <c r="Q359" s="24">
        <f t="shared" si="8"/>
        <v>503342.009742486</v>
      </c>
      <c r="R359" s="24">
        <f t="shared" si="8"/>
        <v>501840.78399549838</v>
      </c>
      <c r="S359" s="24">
        <f t="shared" si="7"/>
        <v>500412.25802802172</v>
      </c>
      <c r="T359" s="24">
        <f t="shared" si="7"/>
        <v>498223.33212977456</v>
      </c>
      <c r="U359" s="24">
        <f t="shared" si="7"/>
        <v>496103.24472913845</v>
      </c>
      <c r="V359" s="24">
        <f t="shared" si="7"/>
        <v>493434.74123302399</v>
      </c>
      <c r="W359" s="24">
        <f t="shared" si="7"/>
        <v>490631.85096794233</v>
      </c>
      <c r="X359" s="24">
        <f t="shared" si="7"/>
        <v>487471.69275806157</v>
      </c>
      <c r="Y359" s="24">
        <f t="shared" si="7"/>
        <v>485254.39417070971</v>
      </c>
      <c r="Z359" s="24">
        <f t="shared" si="7"/>
        <v>483590.83906533598</v>
      </c>
      <c r="AA359" s="24">
        <f t="shared" si="7"/>
        <v>481976.40734701126</v>
      </c>
      <c r="AB359" s="24">
        <f t="shared" si="7"/>
        <v>480516.82962495578</v>
      </c>
      <c r="AC359" s="24">
        <f t="shared" si="7"/>
        <v>478936.68069303903</v>
      </c>
      <c r="AD359" s="24">
        <f t="shared" si="7"/>
        <v>477499.39726483176</v>
      </c>
      <c r="AE359" s="24">
        <f t="shared" si="7"/>
        <v>476329.47526392899</v>
      </c>
      <c r="AF359" s="24">
        <f t="shared" si="7"/>
        <v>475047.12388722849</v>
      </c>
      <c r="AG359" s="24">
        <f t="shared" si="7"/>
        <v>474119.45109826431</v>
      </c>
      <c r="AH359" s="24">
        <f t="shared" si="7"/>
        <v>473413.86908327724</v>
      </c>
      <c r="AI359" s="24">
        <f t="shared" si="7"/>
        <v>472647.43034397362</v>
      </c>
      <c r="AJ359" s="24">
        <f t="shared" si="7"/>
        <v>472160.73599822493</v>
      </c>
      <c r="AK359" s="24">
        <f t="shared" si="7"/>
        <v>472132.51584641176</v>
      </c>
      <c r="AL359" s="24">
        <f t="shared" si="7"/>
        <v>472307.65129859932</v>
      </c>
      <c r="AM359" s="24">
        <f t="shared" si="7"/>
        <v>472507.27138300001</v>
      </c>
      <c r="AN359" s="24">
        <f t="shared" si="7"/>
        <v>472992.80958844605</v>
      </c>
      <c r="AO359" s="24">
        <f t="shared" si="7"/>
        <v>473500.76751908043</v>
      </c>
      <c r="AP359" s="24">
        <f t="shared" si="7"/>
        <v>473595.027189132</v>
      </c>
      <c r="AQ359" s="24">
        <f t="shared" si="7"/>
        <v>473760.02799336507</v>
      </c>
      <c r="AR359" s="24">
        <f t="shared" si="7"/>
        <v>473650.14218486845</v>
      </c>
      <c r="AS359" s="24">
        <f t="shared" si="7"/>
        <v>472905.1483085826</v>
      </c>
      <c r="AT359" s="24">
        <f t="shared" si="7"/>
        <v>472262.24650377716</v>
      </c>
      <c r="AU359" s="24">
        <f t="shared" si="7"/>
        <v>470803.30012092466</v>
      </c>
      <c r="AV359" s="24">
        <f t="shared" si="7"/>
        <v>469193.31344394787</v>
      </c>
      <c r="AW359" s="24">
        <f t="shared" si="7"/>
        <v>467714.98842513701</v>
      </c>
      <c r="AX359" s="24">
        <f t="shared" si="7"/>
        <v>466273.09893653338</v>
      </c>
      <c r="AY359" s="24">
        <f t="shared" si="7"/>
        <v>464348.56778622861</v>
      </c>
      <c r="AZ359" s="24">
        <f t="shared" si="7"/>
        <v>462975.37824154395</v>
      </c>
      <c r="BA359" s="24">
        <f t="shared" si="7"/>
        <v>461643.92332149611</v>
      </c>
      <c r="BB359" s="24">
        <f t="shared" si="7"/>
        <v>460371.9376374319</v>
      </c>
      <c r="BC359" s="24">
        <f t="shared" si="7"/>
        <v>459025.73168484529</v>
      </c>
      <c r="BD359" s="1" t="s">
        <v>262</v>
      </c>
      <c r="BE359" s="1" t="s">
        <v>262</v>
      </c>
      <c r="BF359" s="1" t="s">
        <v>262</v>
      </c>
    </row>
    <row r="360" spans="1:58">
      <c r="B360" s="6" t="s">
        <v>111</v>
      </c>
      <c r="C360" s="24">
        <f t="shared" si="8"/>
        <v>164678</v>
      </c>
      <c r="D360" s="24">
        <f t="shared" si="7"/>
        <v>165624.99999999997</v>
      </c>
      <c r="E360" s="24">
        <f t="shared" si="7"/>
        <v>166110</v>
      </c>
      <c r="F360" s="24">
        <f t="shared" si="7"/>
        <v>166329</v>
      </c>
      <c r="G360" s="24">
        <f t="shared" si="7"/>
        <v>165660</v>
      </c>
      <c r="H360" s="24">
        <f t="shared" si="7"/>
        <v>164734.00000000003</v>
      </c>
      <c r="I360" s="24">
        <f t="shared" si="7"/>
        <v>164372.00000000003</v>
      </c>
      <c r="J360" s="24">
        <f t="shared" si="7"/>
        <v>162773.5282600158</v>
      </c>
      <c r="K360" s="24">
        <f t="shared" si="7"/>
        <v>161972.42927487585</v>
      </c>
      <c r="L360" s="24">
        <f t="shared" si="7"/>
        <v>161030.49044085955</v>
      </c>
      <c r="M360" s="24">
        <f t="shared" si="7"/>
        <v>160378.47253879748</v>
      </c>
      <c r="N360" s="24">
        <f t="shared" si="7"/>
        <v>160024.13640270539</v>
      </c>
      <c r="O360" s="24">
        <f t="shared" si="7"/>
        <v>160407.44508799602</v>
      </c>
      <c r="P360" s="24">
        <f t="shared" si="7"/>
        <v>161762.23986014223</v>
      </c>
      <c r="Q360" s="24">
        <f t="shared" si="7"/>
        <v>160928.70917694276</v>
      </c>
      <c r="R360" s="24">
        <f t="shared" si="7"/>
        <v>162909.66017978857</v>
      </c>
      <c r="S360" s="24">
        <f t="shared" si="7"/>
        <v>164764.23858778251</v>
      </c>
      <c r="T360" s="24">
        <f t="shared" si="7"/>
        <v>166888.86519867583</v>
      </c>
      <c r="U360" s="24">
        <f t="shared" si="7"/>
        <v>169236.56462616299</v>
      </c>
      <c r="V360" s="24">
        <f t="shared" si="7"/>
        <v>171878.247726153</v>
      </c>
      <c r="W360" s="24">
        <f t="shared" si="7"/>
        <v>174517.72955250446</v>
      </c>
      <c r="X360" s="24">
        <f t="shared" si="7"/>
        <v>177182.61644393223</v>
      </c>
      <c r="Y360" s="24">
        <f t="shared" si="7"/>
        <v>179389.74662446277</v>
      </c>
      <c r="Z360" s="24">
        <f t="shared" si="7"/>
        <v>181235.9489737149</v>
      </c>
      <c r="AA360" s="24">
        <f t="shared" si="7"/>
        <v>182848.83237831411</v>
      </c>
      <c r="AB360" s="24">
        <f t="shared" si="7"/>
        <v>183923.74179216189</v>
      </c>
      <c r="AC360" s="24">
        <f t="shared" si="7"/>
        <v>184981.71227345589</v>
      </c>
      <c r="AD360" s="24">
        <f t="shared" si="7"/>
        <v>185687.97179268155</v>
      </c>
      <c r="AE360" s="24">
        <f t="shared" si="7"/>
        <v>186220.39738113817</v>
      </c>
      <c r="AF360" s="24">
        <f t="shared" si="7"/>
        <v>186800.02045683376</v>
      </c>
      <c r="AG360" s="24">
        <f t="shared" si="7"/>
        <v>187264.26316297502</v>
      </c>
      <c r="AH360" s="24">
        <f t="shared" si="7"/>
        <v>187563.37397884231</v>
      </c>
      <c r="AI360" s="24">
        <f t="shared" si="7"/>
        <v>187948.62352804851</v>
      </c>
      <c r="AJ360" s="24">
        <f t="shared" si="7"/>
        <v>188062.29064940079</v>
      </c>
      <c r="AK360" s="24">
        <f t="shared" si="7"/>
        <v>187692.22887615001</v>
      </c>
      <c r="AL360" s="24">
        <f t="shared" si="7"/>
        <v>187086.71501039015</v>
      </c>
      <c r="AM360" s="24">
        <f t="shared" si="7"/>
        <v>186388.32372970364</v>
      </c>
      <c r="AN360" s="24">
        <f t="shared" si="7"/>
        <v>185339.38621556392</v>
      </c>
      <c r="AO360" s="24">
        <f t="shared" si="7"/>
        <v>184192.20907027565</v>
      </c>
      <c r="AP360" s="24">
        <f t="shared" si="7"/>
        <v>183381.68625665334</v>
      </c>
      <c r="AQ360" s="24">
        <f t="shared" si="7"/>
        <v>182406.92719305123</v>
      </c>
      <c r="AR360" s="24">
        <f t="shared" si="7"/>
        <v>181634.29699988809</v>
      </c>
      <c r="AS360" s="24">
        <f t="shared" si="7"/>
        <v>181418.41654227552</v>
      </c>
      <c r="AT360" s="24">
        <f t="shared" si="7"/>
        <v>181029.39019308056</v>
      </c>
      <c r="AU360" s="24">
        <f t="shared" si="7"/>
        <v>181409.82681737223</v>
      </c>
      <c r="AV360" s="24">
        <f t="shared" si="7"/>
        <v>181882.98766819536</v>
      </c>
      <c r="AW360" s="24">
        <f t="shared" si="7"/>
        <v>182201.49085960301</v>
      </c>
      <c r="AX360" s="24">
        <f t="shared" si="7"/>
        <v>182469.70271928652</v>
      </c>
      <c r="AY360" s="24">
        <f t="shared" si="7"/>
        <v>183215.62528638355</v>
      </c>
      <c r="AZ360" s="24">
        <f t="shared" si="7"/>
        <v>183406.54174833882</v>
      </c>
      <c r="BA360" s="24">
        <f t="shared" si="7"/>
        <v>183563.93323185091</v>
      </c>
      <c r="BB360" s="24">
        <f t="shared" si="7"/>
        <v>183673.03995884056</v>
      </c>
      <c r="BC360" s="24">
        <f t="shared" si="7"/>
        <v>183875.3426995693</v>
      </c>
      <c r="BD360" s="1" t="s">
        <v>262</v>
      </c>
      <c r="BE360" s="1" t="s">
        <v>262</v>
      </c>
      <c r="BF360" s="1" t="s">
        <v>262</v>
      </c>
    </row>
    <row r="361" spans="1:58">
      <c r="B361" s="6" t="s">
        <v>99</v>
      </c>
      <c r="C361" s="24">
        <f t="shared" si="8"/>
        <v>723341.00000000012</v>
      </c>
      <c r="D361" s="24">
        <f t="shared" si="7"/>
        <v>729533.99999999988</v>
      </c>
      <c r="E361" s="24">
        <f t="shared" si="7"/>
        <v>734493.00000000012</v>
      </c>
      <c r="F361" s="24">
        <f t="shared" si="7"/>
        <v>733672.00000000012</v>
      </c>
      <c r="G361" s="24">
        <f t="shared" si="7"/>
        <v>728702.99999999988</v>
      </c>
      <c r="H361" s="24">
        <f t="shared" si="7"/>
        <v>728425</v>
      </c>
      <c r="I361" s="24">
        <f t="shared" si="7"/>
        <v>733634.00000000012</v>
      </c>
      <c r="J361" s="24">
        <f t="shared" si="7"/>
        <v>733666.51325624029</v>
      </c>
      <c r="K361" s="24">
        <f t="shared" si="7"/>
        <v>733998.70142182498</v>
      </c>
      <c r="L361" s="24">
        <f t="shared" si="7"/>
        <v>734190.13598644722</v>
      </c>
      <c r="M361" s="24">
        <f t="shared" si="7"/>
        <v>734225.15891440539</v>
      </c>
      <c r="N361" s="24">
        <f t="shared" si="7"/>
        <v>734095.10597245651</v>
      </c>
      <c r="O361" s="24">
        <f t="shared" si="7"/>
        <v>733915.72860612301</v>
      </c>
      <c r="P361" s="24">
        <f t="shared" si="7"/>
        <v>734050.53781874152</v>
      </c>
      <c r="Q361" s="24">
        <f t="shared" si="7"/>
        <v>734153.04768530605</v>
      </c>
      <c r="R361" s="24">
        <f t="shared" si="7"/>
        <v>734234.71192383266</v>
      </c>
      <c r="S361" s="24">
        <f t="shared" si="7"/>
        <v>734250.22826235811</v>
      </c>
      <c r="T361" s="24">
        <f t="shared" si="7"/>
        <v>734277.35889035766</v>
      </c>
      <c r="U361" s="24">
        <f t="shared" si="7"/>
        <v>734591.96284681291</v>
      </c>
      <c r="V361" s="24">
        <f t="shared" si="7"/>
        <v>734874.1097719773</v>
      </c>
      <c r="W361" s="24">
        <f t="shared" si="7"/>
        <v>735121.22040802077</v>
      </c>
      <c r="X361" s="24">
        <f t="shared" si="7"/>
        <v>735305.09793985635</v>
      </c>
      <c r="Y361" s="24">
        <f t="shared" si="7"/>
        <v>735392.90589742467</v>
      </c>
      <c r="Z361" s="24">
        <f t="shared" si="7"/>
        <v>735692.30529599055</v>
      </c>
      <c r="AA361" s="24">
        <f t="shared" si="7"/>
        <v>735815.00991753477</v>
      </c>
      <c r="AB361" s="24">
        <f t="shared" si="7"/>
        <v>735548.94031750225</v>
      </c>
      <c r="AC361" s="24">
        <f t="shared" si="7"/>
        <v>735136.03409516963</v>
      </c>
      <c r="AD361" s="24">
        <f t="shared" si="7"/>
        <v>734482.56637198315</v>
      </c>
      <c r="AE361" s="24">
        <f t="shared" si="7"/>
        <v>733891.5622180783</v>
      </c>
      <c r="AF361" s="24">
        <f t="shared" si="7"/>
        <v>733192.49476820487</v>
      </c>
      <c r="AG361" s="24">
        <f t="shared" si="7"/>
        <v>732700.87163555645</v>
      </c>
      <c r="AH361" s="24">
        <f t="shared" si="7"/>
        <v>732237.40623258974</v>
      </c>
      <c r="AI361" s="24">
        <f t="shared" si="7"/>
        <v>731786.11866813153</v>
      </c>
      <c r="AJ361" s="24">
        <f t="shared" si="7"/>
        <v>731320.1031157024</v>
      </c>
      <c r="AK361" s="24">
        <f t="shared" si="7"/>
        <v>730812.17560645402</v>
      </c>
      <c r="AL361" s="24">
        <f t="shared" si="7"/>
        <v>730254.25156241423</v>
      </c>
      <c r="AM361" s="24">
        <f t="shared" si="7"/>
        <v>729617.00253611919</v>
      </c>
      <c r="AN361" s="24">
        <f t="shared" si="7"/>
        <v>728890.10635858099</v>
      </c>
      <c r="AO361" s="24">
        <f t="shared" si="7"/>
        <v>728067.0487778578</v>
      </c>
      <c r="AP361" s="24">
        <f t="shared" si="7"/>
        <v>727148.06491729361</v>
      </c>
      <c r="AQ361" s="24">
        <f t="shared" si="7"/>
        <v>726125.9874251039</v>
      </c>
      <c r="AR361" s="24">
        <f t="shared" si="7"/>
        <v>725019.83526363969</v>
      </c>
      <c r="AS361" s="24">
        <f t="shared" si="7"/>
        <v>723841.36623821897</v>
      </c>
      <c r="AT361" s="24">
        <f t="shared" si="7"/>
        <v>722597.14829275967</v>
      </c>
      <c r="AU361" s="24">
        <f t="shared" si="7"/>
        <v>721323.87881720101</v>
      </c>
      <c r="AV361" s="24">
        <f t="shared" si="7"/>
        <v>720005.42674622289</v>
      </c>
      <c r="AW361" s="24">
        <f t="shared" si="7"/>
        <v>718664.33649980789</v>
      </c>
      <c r="AX361" s="24">
        <f t="shared" si="7"/>
        <v>717302.94903953536</v>
      </c>
      <c r="AY361" s="24">
        <f t="shared" si="7"/>
        <v>715934.58107837127</v>
      </c>
      <c r="AZ361" s="24">
        <f t="shared" si="7"/>
        <v>714568.04482434259</v>
      </c>
      <c r="BA361" s="24">
        <f t="shared" si="7"/>
        <v>713214.26818024297</v>
      </c>
      <c r="BB361" s="24">
        <f t="shared" si="7"/>
        <v>711875.56137397862</v>
      </c>
      <c r="BC361" s="24">
        <f t="shared" si="7"/>
        <v>710571.83508799796</v>
      </c>
      <c r="BD361" s="1" t="s">
        <v>262</v>
      </c>
      <c r="BE361" s="1" t="s">
        <v>262</v>
      </c>
      <c r="BF361" s="1" t="s">
        <v>262</v>
      </c>
    </row>
    <row r="362" spans="1:58">
      <c r="BD362" s="1" t="s">
        <v>262</v>
      </c>
      <c r="BE362" s="1" t="s">
        <v>262</v>
      </c>
      <c r="BF362" s="1" t="s">
        <v>262</v>
      </c>
    </row>
    <row r="363" spans="1:58">
      <c r="A363" s="6" t="s">
        <v>329</v>
      </c>
      <c r="B363" s="6" t="s">
        <v>113</v>
      </c>
      <c r="C363" s="8">
        <f>C432</f>
        <v>0.11072094627568464</v>
      </c>
      <c r="D363" s="8">
        <f t="shared" ref="D363:BC366" si="9">D432</f>
        <v>0.11010453248237918</v>
      </c>
      <c r="E363" s="8">
        <f t="shared" si="9"/>
        <v>0.10894589873559038</v>
      </c>
      <c r="F363" s="8">
        <f t="shared" si="9"/>
        <v>0.10861665703475121</v>
      </c>
      <c r="G363" s="8">
        <f t="shared" si="9"/>
        <v>0.10734688892456874</v>
      </c>
      <c r="H363" s="8">
        <f t="shared" si="9"/>
        <v>0.10559357517932526</v>
      </c>
      <c r="I363" s="8">
        <f t="shared" si="9"/>
        <v>0.10287418522042323</v>
      </c>
      <c r="J363" s="8">
        <f t="shared" si="9"/>
        <v>0.10182322479474946</v>
      </c>
      <c r="K363" s="8">
        <f t="shared" si="9"/>
        <v>0.10091134733762552</v>
      </c>
      <c r="L363" s="8">
        <f t="shared" si="9"/>
        <v>9.9926127698413247E-2</v>
      </c>
      <c r="M363" s="8">
        <f t="shared" si="9"/>
        <v>9.9069285788114192E-2</v>
      </c>
      <c r="N363" s="8">
        <f t="shared" si="9"/>
        <v>9.8097080924672661E-2</v>
      </c>
      <c r="O363" s="8">
        <f t="shared" si="9"/>
        <v>9.7102772870044096E-2</v>
      </c>
      <c r="P363" s="8">
        <f t="shared" si="9"/>
        <v>9.6012600384917199E-2</v>
      </c>
      <c r="Q363" s="8">
        <f t="shared" si="9"/>
        <v>9.5187684619995327E-2</v>
      </c>
      <c r="R363" s="8">
        <f t="shared" si="9"/>
        <v>9.4634953401323024E-2</v>
      </c>
      <c r="S363" s="8">
        <f t="shared" si="9"/>
        <v>9.4073830674892056E-2</v>
      </c>
      <c r="T363" s="8">
        <f t="shared" si="9"/>
        <v>9.4194871630564628E-2</v>
      </c>
      <c r="U363" s="8">
        <f t="shared" si="9"/>
        <v>9.4272952869146567E-2</v>
      </c>
      <c r="V363" s="8">
        <f t="shared" si="9"/>
        <v>9.4657193508129303E-2</v>
      </c>
      <c r="W363" s="8">
        <f t="shared" si="9"/>
        <v>9.5183811791934039E-2</v>
      </c>
      <c r="X363" s="8">
        <f t="shared" si="9"/>
        <v>9.6083637847484707E-2</v>
      </c>
      <c r="Y363" s="8">
        <f t="shared" si="9"/>
        <v>9.6205395149841805E-2</v>
      </c>
      <c r="Z363" s="8">
        <f t="shared" si="9"/>
        <v>9.6324940123477837E-2</v>
      </c>
      <c r="AA363" s="8">
        <f t="shared" si="9"/>
        <v>9.6477741328170927E-2</v>
      </c>
      <c r="AB363" s="8">
        <f t="shared" si="9"/>
        <v>9.6673878518117942E-2</v>
      </c>
      <c r="AC363" s="8">
        <f t="shared" si="9"/>
        <v>9.6876819834211758E-2</v>
      </c>
      <c r="AD363" s="8">
        <f t="shared" si="9"/>
        <v>9.7068603910690901E-2</v>
      </c>
      <c r="AE363" s="8">
        <f t="shared" si="9"/>
        <v>9.721012373734278E-2</v>
      </c>
      <c r="AF363" s="8">
        <f t="shared" si="9"/>
        <v>9.730780243010817E-2</v>
      </c>
      <c r="AG363" s="8">
        <f t="shared" si="9"/>
        <v>9.7334615168562469E-2</v>
      </c>
      <c r="AH363" s="8">
        <f t="shared" si="9"/>
        <v>9.7318386856400152E-2</v>
      </c>
      <c r="AI363" s="8">
        <f t="shared" si="9"/>
        <v>9.7282611653903728E-2</v>
      </c>
      <c r="AJ363" s="8">
        <f t="shared" si="9"/>
        <v>9.7217451243547193E-2</v>
      </c>
      <c r="AK363" s="8">
        <f t="shared" si="9"/>
        <v>9.7134986598963607E-2</v>
      </c>
      <c r="AL363" s="8">
        <f t="shared" si="9"/>
        <v>9.7034539822009366E-2</v>
      </c>
      <c r="AM363" s="8">
        <f t="shared" si="9"/>
        <v>9.6929494759018409E-2</v>
      </c>
      <c r="AN363" s="8">
        <f t="shared" si="9"/>
        <v>9.680184974257236E-2</v>
      </c>
      <c r="AO363" s="8">
        <f t="shared" si="9"/>
        <v>9.6658779306977916E-2</v>
      </c>
      <c r="AP363" s="8">
        <f t="shared" si="9"/>
        <v>9.6502149778105534E-2</v>
      </c>
      <c r="AQ363" s="8">
        <f t="shared" si="9"/>
        <v>9.6345583893461026E-2</v>
      </c>
      <c r="AR363" s="8">
        <f t="shared" si="9"/>
        <v>9.6184121712373991E-2</v>
      </c>
      <c r="AS363" s="8">
        <f t="shared" si="9"/>
        <v>9.604010578815457E-2</v>
      </c>
      <c r="AT363" s="8">
        <f t="shared" si="9"/>
        <v>9.5911687113139507E-2</v>
      </c>
      <c r="AU363" s="8">
        <f t="shared" si="9"/>
        <v>9.5810985756120098E-2</v>
      </c>
      <c r="AV363" s="8">
        <f t="shared" si="9"/>
        <v>9.5734175151397566E-2</v>
      </c>
      <c r="AW363" s="8">
        <f t="shared" si="9"/>
        <v>9.5660593859294957E-2</v>
      </c>
      <c r="AX363" s="8">
        <f t="shared" si="9"/>
        <v>9.5580462168065927E-2</v>
      </c>
      <c r="AY363" s="8">
        <f t="shared" si="9"/>
        <v>9.5498094117449486E-2</v>
      </c>
      <c r="AZ363" s="8">
        <f t="shared" si="9"/>
        <v>9.542285766672029E-2</v>
      </c>
      <c r="BA363" s="8">
        <f t="shared" si="9"/>
        <v>9.5352006628265373E-2</v>
      </c>
      <c r="BB363" s="8">
        <f t="shared" si="9"/>
        <v>9.5284327006236125E-2</v>
      </c>
      <c r="BC363" s="8">
        <f t="shared" si="9"/>
        <v>9.5234228774636137E-2</v>
      </c>
      <c r="BD363" s="1" t="s">
        <v>262</v>
      </c>
      <c r="BE363" s="1" t="s">
        <v>262</v>
      </c>
      <c r="BF363" s="1" t="s">
        <v>262</v>
      </c>
    </row>
    <row r="364" spans="1:58">
      <c r="B364" s="6" t="s">
        <v>114</v>
      </c>
      <c r="C364" s="8">
        <f t="shared" ref="C364:R366" si="10">C433</f>
        <v>0.66161602895453187</v>
      </c>
      <c r="D364" s="8">
        <f t="shared" si="10"/>
        <v>0.66286698083982376</v>
      </c>
      <c r="E364" s="8">
        <f t="shared" si="10"/>
        <v>0.66489809977766978</v>
      </c>
      <c r="F364" s="8">
        <f t="shared" si="10"/>
        <v>0.6646757679180888</v>
      </c>
      <c r="G364" s="8">
        <f t="shared" si="10"/>
        <v>0.66531769458887913</v>
      </c>
      <c r="H364" s="8">
        <f t="shared" si="10"/>
        <v>0.66825548271956614</v>
      </c>
      <c r="I364" s="8">
        <f t="shared" si="10"/>
        <v>0.67307403964374612</v>
      </c>
      <c r="J364" s="8">
        <f t="shared" si="10"/>
        <v>0.67631367348403904</v>
      </c>
      <c r="K364" s="8">
        <f t="shared" si="10"/>
        <v>0.67841737768447619</v>
      </c>
      <c r="L364" s="8">
        <f t="shared" si="10"/>
        <v>0.68074309877586869</v>
      </c>
      <c r="M364" s="8">
        <f t="shared" si="10"/>
        <v>0.68249843823822365</v>
      </c>
      <c r="N364" s="8">
        <f t="shared" si="10"/>
        <v>0.68391462968233219</v>
      </c>
      <c r="O364" s="8">
        <f t="shared" si="10"/>
        <v>0.68433338003453115</v>
      </c>
      <c r="P364" s="8">
        <f t="shared" si="10"/>
        <v>0.68361804965067197</v>
      </c>
      <c r="Q364" s="8">
        <f t="shared" si="10"/>
        <v>0.68560909925997204</v>
      </c>
      <c r="R364" s="8">
        <f t="shared" si="10"/>
        <v>0.68348823046050411</v>
      </c>
      <c r="S364" s="8">
        <f t="shared" si="9"/>
        <v>0.68152822943245617</v>
      </c>
      <c r="T364" s="8">
        <f t="shared" si="9"/>
        <v>0.67852198640945605</v>
      </c>
      <c r="U364" s="8">
        <f t="shared" si="9"/>
        <v>0.67534532069552822</v>
      </c>
      <c r="V364" s="8">
        <f t="shared" si="9"/>
        <v>0.67145479024445553</v>
      </c>
      <c r="W364" s="8">
        <f t="shared" si="9"/>
        <v>0.66741625373788371</v>
      </c>
      <c r="X364" s="8">
        <f t="shared" si="9"/>
        <v>0.66295160216328852</v>
      </c>
      <c r="Y364" s="8">
        <f t="shared" si="9"/>
        <v>0.65985732290759247</v>
      </c>
      <c r="Z364" s="8">
        <f t="shared" si="9"/>
        <v>0.65732757510733142</v>
      </c>
      <c r="AA364" s="8">
        <f t="shared" si="9"/>
        <v>0.65502388623606356</v>
      </c>
      <c r="AB364" s="8">
        <f t="shared" si="9"/>
        <v>0.65327648955287598</v>
      </c>
      <c r="AC364" s="8">
        <f t="shared" si="9"/>
        <v>0.65149395279273792</v>
      </c>
      <c r="AD364" s="8">
        <f t="shared" si="9"/>
        <v>0.65011672043281599</v>
      </c>
      <c r="AE364" s="8">
        <f t="shared" si="9"/>
        <v>0.64904612586673416</v>
      </c>
      <c r="AF364" s="8">
        <f t="shared" si="9"/>
        <v>0.64791596651219441</v>
      </c>
      <c r="AG364" s="8">
        <f t="shared" si="9"/>
        <v>0.64708460089575293</v>
      </c>
      <c r="AH364" s="8">
        <f t="shared" si="9"/>
        <v>0.64653057198897168</v>
      </c>
      <c r="AI364" s="8">
        <f t="shared" si="9"/>
        <v>0.64588192955095047</v>
      </c>
      <c r="AJ364" s="8">
        <f t="shared" si="9"/>
        <v>0.64562800063425063</v>
      </c>
      <c r="AK364" s="8">
        <f t="shared" si="9"/>
        <v>0.64603810884050927</v>
      </c>
      <c r="AL364" s="8">
        <f t="shared" si="9"/>
        <v>0.64677151867048266</v>
      </c>
      <c r="AM364" s="8">
        <f t="shared" si="9"/>
        <v>0.64761000599024399</v>
      </c>
      <c r="AN364" s="8">
        <f t="shared" si="9"/>
        <v>0.64892197803512919</v>
      </c>
      <c r="AO364" s="8">
        <f t="shared" si="9"/>
        <v>0.65035324468248434</v>
      </c>
      <c r="AP364" s="8">
        <f t="shared" si="9"/>
        <v>0.65130480302247529</v>
      </c>
      <c r="AQ364" s="8">
        <f t="shared" si="9"/>
        <v>0.65244879841493197</v>
      </c>
      <c r="AR364" s="8">
        <f t="shared" si="9"/>
        <v>0.65329266752079218</v>
      </c>
      <c r="AS364" s="8">
        <f t="shared" si="9"/>
        <v>0.65332705529977642</v>
      </c>
      <c r="AT364" s="8">
        <f t="shared" si="9"/>
        <v>0.65356228933308835</v>
      </c>
      <c r="AU364" s="8">
        <f t="shared" si="9"/>
        <v>0.65269335169234888</v>
      </c>
      <c r="AV364" s="8">
        <f t="shared" si="9"/>
        <v>0.6516524681824688</v>
      </c>
      <c r="AW364" s="8">
        <f t="shared" si="9"/>
        <v>0.65081146325293138</v>
      </c>
      <c r="AX364" s="8">
        <f t="shared" si="9"/>
        <v>0.65003650070151031</v>
      </c>
      <c r="AY364" s="8">
        <f t="shared" si="9"/>
        <v>0.64859077918377261</v>
      </c>
      <c r="AZ364" s="8">
        <f t="shared" si="9"/>
        <v>0.64790943507046139</v>
      </c>
      <c r="BA364" s="8">
        <f t="shared" si="9"/>
        <v>0.64727241716486494</v>
      </c>
      <c r="BB364" s="8">
        <f t="shared" si="9"/>
        <v>0.64670282647275601</v>
      </c>
      <c r="BC364" s="8">
        <f t="shared" si="9"/>
        <v>0.64599482982322132</v>
      </c>
      <c r="BD364" s="1" t="s">
        <v>262</v>
      </c>
      <c r="BE364" s="1" t="s">
        <v>262</v>
      </c>
      <c r="BF364" s="1" t="s">
        <v>262</v>
      </c>
    </row>
    <row r="365" spans="1:58">
      <c r="B365" s="6" t="s">
        <v>115</v>
      </c>
      <c r="C365" s="8">
        <f t="shared" si="10"/>
        <v>0.22766302476978351</v>
      </c>
      <c r="D365" s="8">
        <f t="shared" si="9"/>
        <v>0.22702848667779704</v>
      </c>
      <c r="E365" s="8">
        <f t="shared" si="9"/>
        <v>0.22615600148673981</v>
      </c>
      <c r="F365" s="8">
        <f t="shared" si="9"/>
        <v>0.22670757504715999</v>
      </c>
      <c r="G365" s="8">
        <f t="shared" si="9"/>
        <v>0.22733541648655217</v>
      </c>
      <c r="H365" s="8">
        <f t="shared" si="9"/>
        <v>0.22615094210110859</v>
      </c>
      <c r="I365" s="8">
        <f t="shared" si="9"/>
        <v>0.22405177513583069</v>
      </c>
      <c r="J365" s="8">
        <f t="shared" si="9"/>
        <v>0.22186310172121149</v>
      </c>
      <c r="K365" s="8">
        <f t="shared" si="9"/>
        <v>0.22067127497789835</v>
      </c>
      <c r="L365" s="8">
        <f t="shared" si="9"/>
        <v>0.21933077352571798</v>
      </c>
      <c r="M365" s="8">
        <f t="shared" si="9"/>
        <v>0.21843227597366233</v>
      </c>
      <c r="N365" s="8">
        <f t="shared" si="9"/>
        <v>0.21798828939299528</v>
      </c>
      <c r="O365" s="8">
        <f t="shared" si="9"/>
        <v>0.2185638470954249</v>
      </c>
      <c r="P365" s="8">
        <f t="shared" si="9"/>
        <v>0.22036934996441082</v>
      </c>
      <c r="Q365" s="8">
        <f t="shared" si="9"/>
        <v>0.21920321612003263</v>
      </c>
      <c r="R365" s="8">
        <f t="shared" si="9"/>
        <v>0.22187681613817289</v>
      </c>
      <c r="S365" s="8">
        <f t="shared" si="9"/>
        <v>0.22439793989265183</v>
      </c>
      <c r="T365" s="8">
        <f t="shared" si="9"/>
        <v>0.22728314195997931</v>
      </c>
      <c r="U365" s="8">
        <f t="shared" si="9"/>
        <v>0.23038172643532515</v>
      </c>
      <c r="V365" s="8">
        <f t="shared" si="9"/>
        <v>0.2338880162474152</v>
      </c>
      <c r="W365" s="8">
        <f t="shared" si="9"/>
        <v>0.23739993447018215</v>
      </c>
      <c r="X365" s="8">
        <f t="shared" si="9"/>
        <v>0.24096475998922659</v>
      </c>
      <c r="Y365" s="8">
        <f t="shared" si="9"/>
        <v>0.2439372819425657</v>
      </c>
      <c r="Z365" s="8">
        <f t="shared" si="9"/>
        <v>0.2463474847691908</v>
      </c>
      <c r="AA365" s="8">
        <f t="shared" si="9"/>
        <v>0.24849837243576559</v>
      </c>
      <c r="AB365" s="8">
        <f t="shared" si="9"/>
        <v>0.25004963192900609</v>
      </c>
      <c r="AC365" s="8">
        <f t="shared" si="9"/>
        <v>0.25162922737305032</v>
      </c>
      <c r="AD365" s="8">
        <f t="shared" si="9"/>
        <v>0.25281467565649307</v>
      </c>
      <c r="AE365" s="8">
        <f t="shared" si="9"/>
        <v>0.25374375039592317</v>
      </c>
      <c r="AF365" s="8">
        <f t="shared" si="9"/>
        <v>0.25477623105769742</v>
      </c>
      <c r="AG365" s="8">
        <f t="shared" si="9"/>
        <v>0.25558078393568473</v>
      </c>
      <c r="AH365" s="8">
        <f t="shared" si="9"/>
        <v>0.25615104115462822</v>
      </c>
      <c r="AI365" s="8">
        <f t="shared" si="9"/>
        <v>0.25683545879514574</v>
      </c>
      <c r="AJ365" s="8">
        <f t="shared" si="9"/>
        <v>0.25715454812220223</v>
      </c>
      <c r="AK365" s="8">
        <f t="shared" si="9"/>
        <v>0.2568269045605272</v>
      </c>
      <c r="AL365" s="8">
        <f t="shared" si="9"/>
        <v>0.25619394150750796</v>
      </c>
      <c r="AM365" s="8">
        <f t="shared" si="9"/>
        <v>0.25546049925073755</v>
      </c>
      <c r="AN365" s="8">
        <f t="shared" si="9"/>
        <v>0.25427617222229837</v>
      </c>
      <c r="AO365" s="8">
        <f t="shared" si="9"/>
        <v>0.25298797601053769</v>
      </c>
      <c r="AP365" s="8">
        <f t="shared" si="9"/>
        <v>0.25219304719941915</v>
      </c>
      <c r="AQ365" s="8">
        <f t="shared" si="9"/>
        <v>0.25120561769160693</v>
      </c>
      <c r="AR365" s="8">
        <f t="shared" si="9"/>
        <v>0.25052321076683404</v>
      </c>
      <c r="AS365" s="8">
        <f t="shared" si="9"/>
        <v>0.25063283891206906</v>
      </c>
      <c r="AT365" s="8">
        <f t="shared" si="9"/>
        <v>0.25052602355377224</v>
      </c>
      <c r="AU365" s="8">
        <f t="shared" si="9"/>
        <v>0.251495662551531</v>
      </c>
      <c r="AV365" s="8">
        <f t="shared" si="9"/>
        <v>0.25261335666613366</v>
      </c>
      <c r="AW365" s="8">
        <f t="shared" si="9"/>
        <v>0.25352794288777364</v>
      </c>
      <c r="AX365" s="8">
        <f t="shared" si="9"/>
        <v>0.25438303713042365</v>
      </c>
      <c r="AY365" s="8">
        <f t="shared" si="9"/>
        <v>0.25591112669877791</v>
      </c>
      <c r="AZ365" s="8">
        <f t="shared" si="9"/>
        <v>0.25666770726281835</v>
      </c>
      <c r="BA365" s="8">
        <f t="shared" si="9"/>
        <v>0.25737557620686968</v>
      </c>
      <c r="BB365" s="8">
        <f t="shared" si="9"/>
        <v>0.2580128465210077</v>
      </c>
      <c r="BC365" s="8">
        <f t="shared" si="9"/>
        <v>0.25877094140214268</v>
      </c>
      <c r="BD365" s="1" t="s">
        <v>262</v>
      </c>
      <c r="BE365" s="1" t="s">
        <v>262</v>
      </c>
      <c r="BF365" s="1" t="s">
        <v>262</v>
      </c>
    </row>
    <row r="366" spans="1:58">
      <c r="B366" s="6" t="s">
        <v>99</v>
      </c>
      <c r="C366" s="8">
        <f t="shared" si="10"/>
        <v>1</v>
      </c>
      <c r="D366" s="8">
        <f t="shared" si="9"/>
        <v>1</v>
      </c>
      <c r="E366" s="8">
        <f t="shared" si="9"/>
        <v>1</v>
      </c>
      <c r="F366" s="8">
        <f t="shared" si="9"/>
        <v>1</v>
      </c>
      <c r="G366" s="8">
        <f t="shared" si="9"/>
        <v>1</v>
      </c>
      <c r="H366" s="8">
        <f t="shared" si="9"/>
        <v>1</v>
      </c>
      <c r="I366" s="8">
        <f t="shared" si="9"/>
        <v>1</v>
      </c>
      <c r="J366" s="8">
        <f t="shared" si="9"/>
        <v>1</v>
      </c>
      <c r="K366" s="8">
        <f t="shared" si="9"/>
        <v>1</v>
      </c>
      <c r="L366" s="8">
        <f t="shared" si="9"/>
        <v>1</v>
      </c>
      <c r="M366" s="8">
        <f t="shared" si="9"/>
        <v>1</v>
      </c>
      <c r="N366" s="8">
        <f t="shared" si="9"/>
        <v>1</v>
      </c>
      <c r="O366" s="8">
        <f t="shared" si="9"/>
        <v>1</v>
      </c>
      <c r="P366" s="8">
        <f t="shared" si="9"/>
        <v>1</v>
      </c>
      <c r="Q366" s="8">
        <f t="shared" si="9"/>
        <v>1</v>
      </c>
      <c r="R366" s="8">
        <f t="shared" si="9"/>
        <v>1</v>
      </c>
      <c r="S366" s="8">
        <f t="shared" si="9"/>
        <v>1</v>
      </c>
      <c r="T366" s="8">
        <f t="shared" si="9"/>
        <v>1</v>
      </c>
      <c r="U366" s="8">
        <f t="shared" si="9"/>
        <v>1</v>
      </c>
      <c r="V366" s="8">
        <f t="shared" si="9"/>
        <v>1</v>
      </c>
      <c r="W366" s="8">
        <f t="shared" si="9"/>
        <v>1</v>
      </c>
      <c r="X366" s="8">
        <f t="shared" si="9"/>
        <v>1</v>
      </c>
      <c r="Y366" s="8">
        <f t="shared" si="9"/>
        <v>1</v>
      </c>
      <c r="Z366" s="8">
        <f t="shared" si="9"/>
        <v>1</v>
      </c>
      <c r="AA366" s="8">
        <f t="shared" si="9"/>
        <v>1</v>
      </c>
      <c r="AB366" s="8">
        <f t="shared" si="9"/>
        <v>1</v>
      </c>
      <c r="AC366" s="8">
        <f t="shared" si="9"/>
        <v>1</v>
      </c>
      <c r="AD366" s="8">
        <f t="shared" si="9"/>
        <v>1</v>
      </c>
      <c r="AE366" s="8">
        <f t="shared" si="9"/>
        <v>1</v>
      </c>
      <c r="AF366" s="8">
        <f t="shared" si="9"/>
        <v>1</v>
      </c>
      <c r="AG366" s="8">
        <f t="shared" si="9"/>
        <v>1</v>
      </c>
      <c r="AH366" s="8">
        <f t="shared" si="9"/>
        <v>1</v>
      </c>
      <c r="AI366" s="8">
        <f t="shared" si="9"/>
        <v>1</v>
      </c>
      <c r="AJ366" s="8">
        <f t="shared" si="9"/>
        <v>1</v>
      </c>
      <c r="AK366" s="8">
        <f t="shared" si="9"/>
        <v>1</v>
      </c>
      <c r="AL366" s="8">
        <f t="shared" si="9"/>
        <v>1</v>
      </c>
      <c r="AM366" s="8">
        <f t="shared" si="9"/>
        <v>1</v>
      </c>
      <c r="AN366" s="8">
        <f t="shared" si="9"/>
        <v>1</v>
      </c>
      <c r="AO366" s="8">
        <f t="shared" si="9"/>
        <v>1</v>
      </c>
      <c r="AP366" s="8">
        <f t="shared" si="9"/>
        <v>1</v>
      </c>
      <c r="AQ366" s="8">
        <f t="shared" si="9"/>
        <v>1</v>
      </c>
      <c r="AR366" s="8">
        <f t="shared" si="9"/>
        <v>1</v>
      </c>
      <c r="AS366" s="8">
        <f t="shared" si="9"/>
        <v>1</v>
      </c>
      <c r="AT366" s="8">
        <f t="shared" si="9"/>
        <v>1</v>
      </c>
      <c r="AU366" s="8">
        <f t="shared" si="9"/>
        <v>1</v>
      </c>
      <c r="AV366" s="8">
        <f t="shared" si="9"/>
        <v>1</v>
      </c>
      <c r="AW366" s="8">
        <f t="shared" si="9"/>
        <v>1</v>
      </c>
      <c r="AX366" s="8">
        <f t="shared" si="9"/>
        <v>1</v>
      </c>
      <c r="AY366" s="8">
        <f t="shared" si="9"/>
        <v>1</v>
      </c>
      <c r="AZ366" s="8">
        <f t="shared" si="9"/>
        <v>1</v>
      </c>
      <c r="BA366" s="8">
        <f t="shared" si="9"/>
        <v>1</v>
      </c>
      <c r="BB366" s="8">
        <f t="shared" si="9"/>
        <v>1</v>
      </c>
      <c r="BC366" s="8">
        <f t="shared" si="9"/>
        <v>1</v>
      </c>
      <c r="BD366" s="1" t="s">
        <v>262</v>
      </c>
      <c r="BE366" s="1" t="s">
        <v>262</v>
      </c>
      <c r="BF366" s="1" t="s">
        <v>262</v>
      </c>
    </row>
    <row r="367" spans="1:58">
      <c r="BD367" s="1" t="s">
        <v>262</v>
      </c>
      <c r="BE367" s="1" t="s">
        <v>262</v>
      </c>
      <c r="BF367" s="1" t="s">
        <v>262</v>
      </c>
    </row>
    <row r="368" spans="1:58">
      <c r="A368" s="6" t="s">
        <v>116</v>
      </c>
      <c r="B368" s="6" t="s">
        <v>117</v>
      </c>
      <c r="C368" s="24"/>
      <c r="D368" s="24"/>
      <c r="E368" s="24"/>
      <c r="F368" s="24"/>
      <c r="G368" s="24"/>
      <c r="H368" s="24"/>
      <c r="I368" s="24"/>
      <c r="J368" s="24"/>
      <c r="K368" s="24"/>
      <c r="L368" s="24"/>
      <c r="M368" s="24"/>
      <c r="N368" s="24"/>
      <c r="BD368" s="1" t="s">
        <v>262</v>
      </c>
      <c r="BE368" s="1" t="s">
        <v>262</v>
      </c>
      <c r="BF368" s="1" t="s">
        <v>262</v>
      </c>
    </row>
    <row r="369" spans="1:58">
      <c r="B369" s="6" t="s">
        <v>118</v>
      </c>
      <c r="C369" s="24"/>
      <c r="D369" s="24"/>
      <c r="E369" s="24"/>
      <c r="F369" s="24"/>
      <c r="G369" s="24"/>
      <c r="H369" s="24"/>
      <c r="I369" s="24"/>
      <c r="J369" s="24"/>
      <c r="K369" s="24"/>
      <c r="L369" s="24"/>
      <c r="M369" s="24"/>
      <c r="N369" s="24"/>
      <c r="BD369" s="1" t="s">
        <v>262</v>
      </c>
      <c r="BE369" s="1" t="s">
        <v>262</v>
      </c>
      <c r="BF369" s="1" t="s">
        <v>262</v>
      </c>
    </row>
    <row r="370" spans="1:58">
      <c r="B370" s="6" t="s">
        <v>119</v>
      </c>
      <c r="C370" s="24"/>
      <c r="D370" s="24"/>
      <c r="E370" s="24"/>
      <c r="F370" s="24"/>
      <c r="G370" s="24"/>
      <c r="H370" s="24"/>
      <c r="I370" s="24"/>
      <c r="J370" s="24"/>
      <c r="K370" s="24"/>
      <c r="L370" s="24"/>
      <c r="M370" s="24"/>
      <c r="N370" s="24"/>
      <c r="BD370" s="1" t="s">
        <v>262</v>
      </c>
      <c r="BE370" s="1" t="s">
        <v>262</v>
      </c>
      <c r="BF370" s="1" t="s">
        <v>262</v>
      </c>
    </row>
    <row r="371" spans="1:58">
      <c r="B371" s="6" t="s">
        <v>120</v>
      </c>
      <c r="C371" s="24"/>
      <c r="D371" s="24"/>
      <c r="E371" s="24"/>
      <c r="F371" s="24"/>
      <c r="G371" s="24"/>
      <c r="H371" s="24"/>
      <c r="I371" s="24"/>
      <c r="J371" s="24"/>
      <c r="K371" s="24"/>
      <c r="L371" s="24"/>
      <c r="M371" s="24"/>
      <c r="N371" s="24"/>
      <c r="BD371" s="1" t="s">
        <v>262</v>
      </c>
      <c r="BE371" s="1" t="s">
        <v>262</v>
      </c>
      <c r="BF371" s="1" t="s">
        <v>262</v>
      </c>
    </row>
    <row r="372" spans="1:58">
      <c r="B372" s="6" t="s">
        <v>121</v>
      </c>
      <c r="C372" s="24"/>
      <c r="D372" s="24"/>
      <c r="E372" s="24"/>
      <c r="F372" s="24"/>
      <c r="G372" s="24"/>
      <c r="H372" s="24"/>
      <c r="I372" s="24"/>
      <c r="J372" s="24"/>
      <c r="K372" s="24"/>
      <c r="L372" s="24"/>
      <c r="M372" s="24"/>
      <c r="N372" s="24"/>
      <c r="BD372" s="1" t="s">
        <v>262</v>
      </c>
      <c r="BE372" s="1" t="s">
        <v>262</v>
      </c>
      <c r="BF372" s="1" t="s">
        <v>262</v>
      </c>
    </row>
    <row r="373" spans="1:58">
      <c r="B373" s="6" t="s">
        <v>122</v>
      </c>
      <c r="C373" s="24"/>
      <c r="D373" s="24"/>
      <c r="E373" s="24"/>
      <c r="F373" s="24"/>
      <c r="G373" s="24"/>
      <c r="H373" s="24"/>
      <c r="I373" s="24"/>
      <c r="J373" s="24"/>
      <c r="K373" s="24"/>
      <c r="L373" s="24"/>
      <c r="M373" s="24"/>
      <c r="N373" s="24"/>
      <c r="BD373" s="1" t="s">
        <v>262</v>
      </c>
      <c r="BE373" s="1" t="s">
        <v>262</v>
      </c>
      <c r="BF373" s="1" t="s">
        <v>262</v>
      </c>
    </row>
    <row r="374" spans="1:58">
      <c r="BD374" s="1" t="s">
        <v>262</v>
      </c>
      <c r="BE374" s="1" t="s">
        <v>262</v>
      </c>
      <c r="BF374" s="1" t="s">
        <v>262</v>
      </c>
    </row>
    <row r="375" spans="1:58">
      <c r="A375" s="6" t="s">
        <v>123</v>
      </c>
      <c r="B375" s="6" t="s">
        <v>124</v>
      </c>
      <c r="H375" s="8"/>
      <c r="BD375" s="1" t="s">
        <v>262</v>
      </c>
      <c r="BE375" s="1" t="s">
        <v>262</v>
      </c>
      <c r="BF375" s="1" t="s">
        <v>262</v>
      </c>
    </row>
    <row r="376" spans="1:58">
      <c r="B376" s="6" t="s">
        <v>125</v>
      </c>
      <c r="H376" s="8"/>
      <c r="BD376" s="1" t="s">
        <v>262</v>
      </c>
      <c r="BE376" s="1" t="s">
        <v>262</v>
      </c>
      <c r="BF376" s="1" t="s">
        <v>262</v>
      </c>
    </row>
    <row r="377" spans="1:58">
      <c r="B377" s="6" t="s">
        <v>126</v>
      </c>
      <c r="H377" s="8"/>
      <c r="BD377" s="1" t="s">
        <v>262</v>
      </c>
      <c r="BE377" s="1" t="s">
        <v>262</v>
      </c>
      <c r="BF377" s="1" t="s">
        <v>262</v>
      </c>
    </row>
    <row r="378" spans="1:58">
      <c r="B378" s="6" t="s">
        <v>127</v>
      </c>
      <c r="H378" s="8"/>
      <c r="BD378" s="1" t="s">
        <v>262</v>
      </c>
      <c r="BE378" s="1" t="s">
        <v>262</v>
      </c>
      <c r="BF378" s="1" t="s">
        <v>262</v>
      </c>
    </row>
    <row r="379" spans="1:58">
      <c r="B379" s="6" t="s">
        <v>128</v>
      </c>
      <c r="H379" s="8"/>
      <c r="BD379" s="1" t="s">
        <v>262</v>
      </c>
      <c r="BE379" s="1" t="s">
        <v>262</v>
      </c>
      <c r="BF379" s="1" t="s">
        <v>262</v>
      </c>
    </row>
    <row r="380" spans="1:58">
      <c r="B380" s="6" t="s">
        <v>122</v>
      </c>
      <c r="H380" s="8"/>
      <c r="BD380" s="1" t="s">
        <v>262</v>
      </c>
      <c r="BE380" s="1" t="s">
        <v>262</v>
      </c>
      <c r="BF380" s="1" t="s">
        <v>262</v>
      </c>
    </row>
    <row r="381" spans="1:58">
      <c r="BD381" s="1" t="s">
        <v>262</v>
      </c>
      <c r="BE381" s="1" t="s">
        <v>262</v>
      </c>
      <c r="BF381" s="1" t="s">
        <v>262</v>
      </c>
    </row>
    <row r="382" spans="1:58">
      <c r="A382" s="6" t="s">
        <v>330</v>
      </c>
      <c r="B382" s="6" t="s">
        <v>130</v>
      </c>
      <c r="BD382" s="1" t="s">
        <v>262</v>
      </c>
      <c r="BE382" s="1" t="s">
        <v>262</v>
      </c>
      <c r="BF382" s="1" t="s">
        <v>262</v>
      </c>
    </row>
    <row r="383" spans="1:58">
      <c r="B383" s="6" t="s">
        <v>131</v>
      </c>
      <c r="BD383" s="1" t="s">
        <v>262</v>
      </c>
      <c r="BE383" s="1" t="s">
        <v>262</v>
      </c>
      <c r="BF383" s="1" t="s">
        <v>262</v>
      </c>
    </row>
    <row r="384" spans="1:58">
      <c r="B384" s="6" t="s">
        <v>132</v>
      </c>
      <c r="BD384" s="1" t="s">
        <v>262</v>
      </c>
      <c r="BE384" s="1" t="s">
        <v>262</v>
      </c>
      <c r="BF384" s="1" t="s">
        <v>262</v>
      </c>
    </row>
    <row r="385" spans="1:58">
      <c r="B385" s="6" t="s">
        <v>133</v>
      </c>
      <c r="BD385" s="1" t="s">
        <v>262</v>
      </c>
      <c r="BE385" s="1" t="s">
        <v>262</v>
      </c>
      <c r="BF385" s="1" t="s">
        <v>262</v>
      </c>
    </row>
    <row r="386" spans="1:58">
      <c r="B386" s="6" t="s">
        <v>134</v>
      </c>
      <c r="BD386" s="1" t="s">
        <v>262</v>
      </c>
      <c r="BE386" s="1" t="s">
        <v>262</v>
      </c>
      <c r="BF386" s="1" t="s">
        <v>262</v>
      </c>
    </row>
    <row r="387" spans="1:58">
      <c r="B387" s="6" t="s">
        <v>99</v>
      </c>
      <c r="BD387" s="1" t="s">
        <v>262</v>
      </c>
      <c r="BE387" s="1" t="s">
        <v>262</v>
      </c>
      <c r="BF387" s="1" t="s">
        <v>262</v>
      </c>
    </row>
    <row r="388" spans="1:58">
      <c r="B388" s="6" t="s">
        <v>135</v>
      </c>
      <c r="BD388" s="1" t="s">
        <v>262</v>
      </c>
      <c r="BE388" s="1" t="s">
        <v>262</v>
      </c>
      <c r="BF388" s="1" t="s">
        <v>262</v>
      </c>
    </row>
    <row r="389" spans="1:58">
      <c r="B389" s="6" t="s">
        <v>136</v>
      </c>
      <c r="BD389" s="1" t="s">
        <v>262</v>
      </c>
      <c r="BE389" s="1" t="s">
        <v>262</v>
      </c>
      <c r="BF389" s="1" t="s">
        <v>262</v>
      </c>
    </row>
    <row r="390" spans="1:58">
      <c r="BD390" s="1" t="s">
        <v>262</v>
      </c>
      <c r="BE390" s="1" t="s">
        <v>262</v>
      </c>
      <c r="BF390" s="1" t="s">
        <v>262</v>
      </c>
    </row>
    <row r="391" spans="1:58">
      <c r="A391" s="6" t="s">
        <v>331</v>
      </c>
      <c r="B391" s="6" t="s">
        <v>130</v>
      </c>
      <c r="BD391" s="1" t="s">
        <v>262</v>
      </c>
      <c r="BE391" s="1" t="s">
        <v>262</v>
      </c>
      <c r="BF391" s="1" t="s">
        <v>262</v>
      </c>
    </row>
    <row r="392" spans="1:58">
      <c r="B392" s="6" t="s">
        <v>131</v>
      </c>
      <c r="BD392" s="1" t="s">
        <v>262</v>
      </c>
      <c r="BE392" s="1" t="s">
        <v>262</v>
      </c>
      <c r="BF392" s="1" t="s">
        <v>262</v>
      </c>
    </row>
    <row r="393" spans="1:58">
      <c r="B393" s="6" t="s">
        <v>132</v>
      </c>
      <c r="BD393" s="1" t="s">
        <v>262</v>
      </c>
      <c r="BE393" s="1" t="s">
        <v>262</v>
      </c>
      <c r="BF393" s="1" t="s">
        <v>262</v>
      </c>
    </row>
    <row r="394" spans="1:58">
      <c r="B394" s="6" t="s">
        <v>133</v>
      </c>
      <c r="BD394" s="1" t="s">
        <v>262</v>
      </c>
      <c r="BE394" s="1" t="s">
        <v>262</v>
      </c>
      <c r="BF394" s="1" t="s">
        <v>262</v>
      </c>
    </row>
    <row r="395" spans="1:58">
      <c r="B395" s="6" t="s">
        <v>134</v>
      </c>
      <c r="BD395" s="1" t="s">
        <v>262</v>
      </c>
      <c r="BE395" s="1" t="s">
        <v>262</v>
      </c>
      <c r="BF395" s="1" t="s">
        <v>262</v>
      </c>
    </row>
    <row r="396" spans="1:58">
      <c r="B396" s="6" t="s">
        <v>99</v>
      </c>
      <c r="BD396" s="1" t="s">
        <v>262</v>
      </c>
      <c r="BE396" s="1" t="s">
        <v>262</v>
      </c>
      <c r="BF396" s="1" t="s">
        <v>262</v>
      </c>
    </row>
    <row r="397" spans="1:58">
      <c r="B397" s="6" t="s">
        <v>135</v>
      </c>
      <c r="BD397" s="1" t="s">
        <v>262</v>
      </c>
      <c r="BE397" s="1" t="s">
        <v>262</v>
      </c>
      <c r="BF397" s="1" t="s">
        <v>262</v>
      </c>
    </row>
    <row r="398" spans="1:58">
      <c r="B398" s="6" t="s">
        <v>136</v>
      </c>
      <c r="BD398" s="1" t="s">
        <v>262</v>
      </c>
      <c r="BE398" s="1" t="s">
        <v>262</v>
      </c>
      <c r="BF398" s="1" t="s">
        <v>262</v>
      </c>
    </row>
    <row r="399" spans="1:58">
      <c r="BD399" s="1" t="s">
        <v>262</v>
      </c>
      <c r="BE399" s="1" t="s">
        <v>262</v>
      </c>
      <c r="BF399" s="1" t="s">
        <v>262</v>
      </c>
    </row>
    <row r="400" spans="1:58">
      <c r="BD400" s="1" t="s">
        <v>262</v>
      </c>
      <c r="BE400" s="1" t="s">
        <v>262</v>
      </c>
      <c r="BF400" s="1" t="s">
        <v>262</v>
      </c>
    </row>
    <row r="401" spans="1:58">
      <c r="BD401" s="1" t="s">
        <v>262</v>
      </c>
      <c r="BE401" s="1" t="s">
        <v>262</v>
      </c>
      <c r="BF401" s="1" t="s">
        <v>262</v>
      </c>
    </row>
    <row r="402" spans="1:58">
      <c r="BD402" s="1" t="s">
        <v>262</v>
      </c>
      <c r="BE402" s="1" t="s">
        <v>262</v>
      </c>
      <c r="BF402" s="1" t="s">
        <v>262</v>
      </c>
    </row>
    <row r="403" spans="1:58">
      <c r="C403" s="8">
        <v>2018</v>
      </c>
      <c r="D403" s="8">
        <v>2019</v>
      </c>
      <c r="E403" s="8">
        <v>2020</v>
      </c>
      <c r="F403" s="8">
        <v>2021</v>
      </c>
      <c r="G403" s="8">
        <v>2022</v>
      </c>
      <c r="H403" s="4">
        <v>2023</v>
      </c>
      <c r="I403" s="8">
        <v>2024</v>
      </c>
      <c r="J403" s="8">
        <v>2025</v>
      </c>
      <c r="K403" s="8">
        <v>2026</v>
      </c>
      <c r="L403" s="8">
        <v>2027</v>
      </c>
      <c r="M403" s="8">
        <v>2028</v>
      </c>
      <c r="N403" s="8">
        <v>2029</v>
      </c>
      <c r="O403" s="8">
        <v>2030</v>
      </c>
      <c r="P403" s="8">
        <v>2031</v>
      </c>
      <c r="Q403" s="8">
        <v>2032</v>
      </c>
      <c r="R403" s="8">
        <v>2033</v>
      </c>
      <c r="S403" s="8">
        <v>2034</v>
      </c>
      <c r="T403" s="8">
        <v>2035</v>
      </c>
      <c r="U403" s="8">
        <v>2036</v>
      </c>
      <c r="V403" s="8">
        <v>2037</v>
      </c>
      <c r="W403" s="8">
        <v>2038</v>
      </c>
      <c r="X403" s="8">
        <v>2039</v>
      </c>
      <c r="Y403" s="1">
        <v>2040</v>
      </c>
      <c r="Z403" s="1">
        <v>2041</v>
      </c>
      <c r="AA403" s="1">
        <v>2042</v>
      </c>
      <c r="AB403" s="1">
        <v>2043</v>
      </c>
      <c r="AC403" s="1">
        <v>2044</v>
      </c>
      <c r="AD403" s="1">
        <v>2045</v>
      </c>
      <c r="AE403" s="1">
        <v>2046</v>
      </c>
      <c r="AF403" s="1">
        <v>2047</v>
      </c>
      <c r="AG403" s="1">
        <v>2048</v>
      </c>
      <c r="AH403" s="1">
        <v>2049</v>
      </c>
      <c r="AI403" s="1">
        <v>2050</v>
      </c>
      <c r="AJ403" s="1">
        <v>2051</v>
      </c>
      <c r="AK403" s="1">
        <v>2052</v>
      </c>
      <c r="AL403" s="1">
        <v>2053</v>
      </c>
      <c r="AM403" s="1">
        <v>2054</v>
      </c>
      <c r="AN403" s="1">
        <v>2055</v>
      </c>
      <c r="AO403" s="1">
        <v>2056</v>
      </c>
      <c r="AP403" s="1">
        <v>2057</v>
      </c>
      <c r="AQ403" s="1">
        <v>2058</v>
      </c>
      <c r="AR403" s="1">
        <v>2059</v>
      </c>
      <c r="AS403" s="1">
        <v>2060</v>
      </c>
      <c r="AT403" s="1">
        <v>2061</v>
      </c>
      <c r="AU403" s="1">
        <v>2062</v>
      </c>
      <c r="AV403" s="1">
        <v>2063</v>
      </c>
      <c r="AW403" s="1">
        <v>2064</v>
      </c>
      <c r="AX403" s="1">
        <v>2065</v>
      </c>
      <c r="AY403" s="1">
        <v>2066</v>
      </c>
      <c r="AZ403" s="1">
        <v>2067</v>
      </c>
      <c r="BA403" s="1">
        <v>2068</v>
      </c>
      <c r="BB403" s="1">
        <v>2069</v>
      </c>
      <c r="BC403" s="1">
        <v>2070</v>
      </c>
      <c r="BD403" s="1" t="s">
        <v>262</v>
      </c>
      <c r="BE403" s="1" t="s">
        <v>262</v>
      </c>
      <c r="BF403" s="1" t="s">
        <v>262</v>
      </c>
    </row>
    <row r="404" spans="1:58">
      <c r="C404" s="13" t="s">
        <v>4</v>
      </c>
      <c r="D404" s="13" t="s">
        <v>0</v>
      </c>
      <c r="E404" s="14">
        <v>2</v>
      </c>
      <c r="F404" s="14">
        <v>3</v>
      </c>
      <c r="G404" s="14">
        <v>4</v>
      </c>
      <c r="H404" s="14">
        <v>5</v>
      </c>
      <c r="I404" s="14">
        <v>6</v>
      </c>
      <c r="J404" s="14">
        <v>7</v>
      </c>
      <c r="K404" s="14">
        <v>8</v>
      </c>
      <c r="L404" s="14">
        <v>9</v>
      </c>
      <c r="M404" s="14">
        <v>10</v>
      </c>
      <c r="N404" s="14">
        <v>11</v>
      </c>
      <c r="O404" s="14">
        <v>12</v>
      </c>
      <c r="P404" s="14">
        <v>13</v>
      </c>
      <c r="Q404" s="14">
        <v>14</v>
      </c>
      <c r="R404" s="14">
        <v>15</v>
      </c>
      <c r="S404" s="14">
        <v>16</v>
      </c>
      <c r="T404" s="14">
        <v>17</v>
      </c>
      <c r="U404" s="14">
        <v>18</v>
      </c>
      <c r="V404" s="14">
        <v>19</v>
      </c>
      <c r="W404" s="14">
        <v>20</v>
      </c>
      <c r="X404" s="14">
        <v>21</v>
      </c>
      <c r="Y404" s="14">
        <v>22</v>
      </c>
      <c r="Z404" s="14">
        <v>23</v>
      </c>
      <c r="AA404" s="14">
        <v>24</v>
      </c>
      <c r="AB404" s="14">
        <v>25</v>
      </c>
      <c r="AC404" s="14">
        <v>26</v>
      </c>
      <c r="AD404" s="14">
        <v>27</v>
      </c>
      <c r="AE404" s="14">
        <v>28</v>
      </c>
      <c r="AF404" s="14">
        <v>29</v>
      </c>
      <c r="AG404" s="14">
        <v>30</v>
      </c>
      <c r="AH404" s="14">
        <v>31</v>
      </c>
      <c r="AI404" s="14">
        <v>32</v>
      </c>
      <c r="AJ404" s="14">
        <v>33</v>
      </c>
      <c r="AK404" s="14">
        <v>34</v>
      </c>
      <c r="AL404" s="14">
        <v>35</v>
      </c>
      <c r="AM404" s="14">
        <v>36</v>
      </c>
      <c r="AN404" s="14">
        <v>37</v>
      </c>
      <c r="AO404" s="14">
        <v>38</v>
      </c>
      <c r="AP404" s="14">
        <v>39</v>
      </c>
      <c r="AQ404" s="14">
        <v>40</v>
      </c>
      <c r="AR404" s="14">
        <v>41</v>
      </c>
      <c r="AS404" s="14">
        <v>42</v>
      </c>
      <c r="AT404" s="14">
        <v>43</v>
      </c>
      <c r="AU404" s="14">
        <v>44</v>
      </c>
      <c r="AV404" s="14">
        <v>45</v>
      </c>
      <c r="AW404" s="14">
        <v>46</v>
      </c>
      <c r="AX404" s="14">
        <v>47</v>
      </c>
      <c r="AY404" s="14">
        <v>48</v>
      </c>
      <c r="AZ404" s="14">
        <v>49</v>
      </c>
      <c r="BA404" s="14">
        <v>50</v>
      </c>
      <c r="BB404" s="14">
        <v>51</v>
      </c>
      <c r="BC404" s="14">
        <v>52</v>
      </c>
      <c r="BD404" s="14" t="s">
        <v>262</v>
      </c>
      <c r="BE404" s="14" t="s">
        <v>262</v>
      </c>
      <c r="BF404" s="14" t="s">
        <v>262</v>
      </c>
    </row>
    <row r="405" spans="1:58">
      <c r="BD405" s="1" t="s">
        <v>262</v>
      </c>
      <c r="BE405" s="1" t="s">
        <v>262</v>
      </c>
      <c r="BF405" s="1" t="s">
        <v>262</v>
      </c>
    </row>
    <row r="406" spans="1:58">
      <c r="A406" s="6" t="s">
        <v>138</v>
      </c>
      <c r="B406" s="6" t="s">
        <v>266</v>
      </c>
      <c r="C406" s="56">
        <f>C32</f>
        <v>723341</v>
      </c>
      <c r="D406" s="56">
        <f t="shared" ref="D406:BC406" si="11">D32</f>
        <v>729534</v>
      </c>
      <c r="E406" s="56">
        <f t="shared" si="11"/>
        <v>734493</v>
      </c>
      <c r="F406" s="56">
        <f t="shared" si="11"/>
        <v>733672</v>
      </c>
      <c r="G406" s="56">
        <f t="shared" si="11"/>
        <v>728703</v>
      </c>
      <c r="H406" s="56">
        <f t="shared" si="11"/>
        <v>723437.79691110295</v>
      </c>
      <c r="I406" s="56">
        <f t="shared" si="11"/>
        <v>719706.52220987272</v>
      </c>
      <c r="J406" s="56">
        <f t="shared" si="11"/>
        <v>718182.09896953811</v>
      </c>
      <c r="K406" s="56">
        <f t="shared" si="11"/>
        <v>717998.1250042977</v>
      </c>
      <c r="L406" s="56">
        <f t="shared" si="11"/>
        <v>718653.05655130662</v>
      </c>
      <c r="M406" s="56">
        <f t="shared" si="11"/>
        <v>719342.99904252298</v>
      </c>
      <c r="N406" s="56">
        <f t="shared" si="11"/>
        <v>720012.28917997039</v>
      </c>
      <c r="O406" s="56">
        <f t="shared" si="11"/>
        <v>720754.59473425709</v>
      </c>
      <c r="P406" s="56">
        <f t="shared" si="11"/>
        <v>721492.97819073917</v>
      </c>
      <c r="Q406" s="56">
        <f t="shared" si="11"/>
        <v>722274.37984473025</v>
      </c>
      <c r="R406" s="56">
        <f t="shared" si="11"/>
        <v>723074.03441936313</v>
      </c>
      <c r="S406" s="56">
        <f t="shared" si="11"/>
        <v>723820.37834728858</v>
      </c>
      <c r="T406" s="56">
        <f t="shared" si="11"/>
        <v>724573.66958425101</v>
      </c>
      <c r="U406" s="56">
        <f t="shared" si="11"/>
        <v>725300.59319120529</v>
      </c>
      <c r="V406" s="56">
        <f t="shared" si="11"/>
        <v>726078.41488582315</v>
      </c>
      <c r="W406" s="56">
        <f t="shared" si="11"/>
        <v>726839.96430753148</v>
      </c>
      <c r="X406" s="56">
        <f t="shared" si="11"/>
        <v>727549.54209015076</v>
      </c>
      <c r="Y406" s="56">
        <f t="shared" si="11"/>
        <v>728110.38072920498</v>
      </c>
      <c r="Z406" s="56">
        <f t="shared" si="11"/>
        <v>728489.83073049271</v>
      </c>
      <c r="AA406" s="56">
        <f t="shared" si="11"/>
        <v>728756.58747074986</v>
      </c>
      <c r="AB406" s="56">
        <f t="shared" si="11"/>
        <v>728747.92060249578</v>
      </c>
      <c r="AC406" s="56">
        <f t="shared" si="11"/>
        <v>728612.74359264458</v>
      </c>
      <c r="AD406" s="56">
        <f t="shared" si="11"/>
        <v>728286.6001762884</v>
      </c>
      <c r="AE406" s="56">
        <f t="shared" si="11"/>
        <v>727851.54885488213</v>
      </c>
      <c r="AF406" s="56">
        <f t="shared" si="11"/>
        <v>727339.23267285386</v>
      </c>
      <c r="AG406" s="56">
        <f t="shared" si="11"/>
        <v>726786.99968451844</v>
      </c>
      <c r="AH406" s="56">
        <f t="shared" si="11"/>
        <v>726194.75886305096</v>
      </c>
      <c r="AI406" s="56">
        <f t="shared" si="11"/>
        <v>725587.41327409109</v>
      </c>
      <c r="AJ406" s="56">
        <f t="shared" si="11"/>
        <v>724981.68884876161</v>
      </c>
      <c r="AK406" s="56">
        <f t="shared" si="11"/>
        <v>724361.45188923751</v>
      </c>
      <c r="AL406" s="56">
        <f t="shared" si="11"/>
        <v>723715.97544622642</v>
      </c>
      <c r="AM406" s="56">
        <f t="shared" si="11"/>
        <v>723046.50582338963</v>
      </c>
      <c r="AN406" s="56">
        <f t="shared" si="11"/>
        <v>722349.07091218873</v>
      </c>
      <c r="AO406" s="56">
        <f t="shared" si="11"/>
        <v>721614.09612429328</v>
      </c>
      <c r="AP406" s="56">
        <f t="shared" si="11"/>
        <v>720860.13318402506</v>
      </c>
      <c r="AQ406" s="56">
        <f t="shared" si="11"/>
        <v>720076.304454069</v>
      </c>
      <c r="AR406" s="56">
        <f t="shared" si="11"/>
        <v>719283.42297593551</v>
      </c>
      <c r="AS406" s="56">
        <f t="shared" si="11"/>
        <v>718493.08803069685</v>
      </c>
      <c r="AT406" s="56">
        <f t="shared" si="11"/>
        <v>717698.58205160056</v>
      </c>
      <c r="AU406" s="56">
        <f t="shared" si="11"/>
        <v>716915.4224689512</v>
      </c>
      <c r="AV406" s="56">
        <f t="shared" si="11"/>
        <v>716138.65493687103</v>
      </c>
      <c r="AW406" s="56">
        <f t="shared" si="11"/>
        <v>715388.68793119467</v>
      </c>
      <c r="AX406" s="56">
        <f t="shared" si="11"/>
        <v>714659.02807307499</v>
      </c>
      <c r="AY406" s="56">
        <f t="shared" si="11"/>
        <v>713948.71150868514</v>
      </c>
      <c r="AZ406" s="56">
        <f t="shared" si="11"/>
        <v>713214.04211533279</v>
      </c>
      <c r="BA406" s="56">
        <f t="shared" si="11"/>
        <v>712450.56868277909</v>
      </c>
      <c r="BB406" s="56">
        <f t="shared" si="11"/>
        <v>711662.91631755326</v>
      </c>
      <c r="BC406" s="56">
        <f t="shared" si="11"/>
        <v>710845.00146549905</v>
      </c>
      <c r="BD406" s="1" t="s">
        <v>262</v>
      </c>
      <c r="BE406" s="1" t="s">
        <v>262</v>
      </c>
      <c r="BF406" s="1" t="s">
        <v>262</v>
      </c>
    </row>
    <row r="407" spans="1:58">
      <c r="B407" s="6" t="s">
        <v>48</v>
      </c>
      <c r="BD407" s="1" t="s">
        <v>262</v>
      </c>
      <c r="BE407" s="1" t="s">
        <v>262</v>
      </c>
      <c r="BF407" s="1" t="s">
        <v>262</v>
      </c>
    </row>
    <row r="408" spans="1:58">
      <c r="B408" s="6" t="s">
        <v>49</v>
      </c>
      <c r="BD408" s="1" t="s">
        <v>262</v>
      </c>
      <c r="BE408" s="1" t="s">
        <v>262</v>
      </c>
      <c r="BF408" s="1" t="s">
        <v>262</v>
      </c>
    </row>
    <row r="409" spans="1:58">
      <c r="B409" s="6" t="s">
        <v>264</v>
      </c>
      <c r="C409" s="56">
        <f>C31</f>
        <v>723341</v>
      </c>
      <c r="D409" s="56">
        <f t="shared" ref="D409:BC409" si="12">D31</f>
        <v>729534.00000000012</v>
      </c>
      <c r="E409" s="56">
        <f t="shared" si="12"/>
        <v>734493.00000000023</v>
      </c>
      <c r="F409" s="56">
        <f t="shared" si="12"/>
        <v>733672.00000000023</v>
      </c>
      <c r="G409" s="56">
        <f t="shared" si="12"/>
        <v>728703.00000000023</v>
      </c>
      <c r="H409" s="56">
        <f t="shared" si="12"/>
        <v>728425</v>
      </c>
      <c r="I409" s="56">
        <f t="shared" si="12"/>
        <v>733633.99999999988</v>
      </c>
      <c r="J409" s="56">
        <f t="shared" si="12"/>
        <v>733666.51325624017</v>
      </c>
      <c r="K409" s="56">
        <f t="shared" si="12"/>
        <v>733998.70142182522</v>
      </c>
      <c r="L409" s="56">
        <f t="shared" si="12"/>
        <v>734190.13598644745</v>
      </c>
      <c r="M409" s="56">
        <f t="shared" si="12"/>
        <v>734225.15891440562</v>
      </c>
      <c r="N409" s="56">
        <f t="shared" si="12"/>
        <v>734095.10597245628</v>
      </c>
      <c r="O409" s="56">
        <f t="shared" si="12"/>
        <v>733915.72860612301</v>
      </c>
      <c r="P409" s="56">
        <f t="shared" si="12"/>
        <v>734050.53781874152</v>
      </c>
      <c r="Q409" s="56">
        <f t="shared" si="12"/>
        <v>734153.04768530582</v>
      </c>
      <c r="R409" s="56">
        <f t="shared" si="12"/>
        <v>734234.71192383277</v>
      </c>
      <c r="S409" s="56">
        <f t="shared" si="12"/>
        <v>734250.22826235811</v>
      </c>
      <c r="T409" s="56">
        <f t="shared" si="12"/>
        <v>734277.35889035754</v>
      </c>
      <c r="U409" s="56">
        <f t="shared" si="12"/>
        <v>734591.96284681302</v>
      </c>
      <c r="V409" s="56">
        <f t="shared" si="12"/>
        <v>734874.10977197741</v>
      </c>
      <c r="W409" s="56">
        <f t="shared" si="12"/>
        <v>735121.22040802077</v>
      </c>
      <c r="X409" s="56">
        <f t="shared" si="12"/>
        <v>735305.09793985612</v>
      </c>
      <c r="Y409" s="56">
        <f t="shared" si="12"/>
        <v>735392.90589742421</v>
      </c>
      <c r="Z409" s="56">
        <f t="shared" si="12"/>
        <v>735692.30529599066</v>
      </c>
      <c r="AA409" s="56">
        <f t="shared" si="12"/>
        <v>735815.00991753465</v>
      </c>
      <c r="AB409" s="56">
        <f t="shared" si="12"/>
        <v>735548.94031750213</v>
      </c>
      <c r="AC409" s="56">
        <f t="shared" si="12"/>
        <v>735136.03409516939</v>
      </c>
      <c r="AD409" s="56">
        <f t="shared" si="12"/>
        <v>734482.56637198303</v>
      </c>
      <c r="AE409" s="56">
        <f t="shared" si="12"/>
        <v>733891.56221807841</v>
      </c>
      <c r="AF409" s="56">
        <f t="shared" si="12"/>
        <v>733192.49476820487</v>
      </c>
      <c r="AG409" s="56">
        <f t="shared" si="12"/>
        <v>732700.87163555645</v>
      </c>
      <c r="AH409" s="56">
        <f t="shared" si="12"/>
        <v>732237.40623258951</v>
      </c>
      <c r="AI409" s="56">
        <f t="shared" si="12"/>
        <v>731786.11866813141</v>
      </c>
      <c r="AJ409" s="56">
        <f t="shared" si="12"/>
        <v>731320.10311570251</v>
      </c>
      <c r="AK409" s="56">
        <f t="shared" si="12"/>
        <v>730812.17560645414</v>
      </c>
      <c r="AL409" s="56">
        <f t="shared" si="12"/>
        <v>730254.25156241423</v>
      </c>
      <c r="AM409" s="56">
        <f t="shared" si="12"/>
        <v>729617.00253611896</v>
      </c>
      <c r="AN409" s="56">
        <f t="shared" si="12"/>
        <v>728890.10635858111</v>
      </c>
      <c r="AO409" s="56">
        <f t="shared" si="12"/>
        <v>728067.04877785756</v>
      </c>
      <c r="AP409" s="56">
        <f t="shared" si="12"/>
        <v>727148.06491729373</v>
      </c>
      <c r="AQ409" s="56">
        <f t="shared" si="12"/>
        <v>726125.9874251039</v>
      </c>
      <c r="AR409" s="56">
        <f t="shared" si="12"/>
        <v>725019.83526364004</v>
      </c>
      <c r="AS409" s="56">
        <f t="shared" si="12"/>
        <v>723841.36623821908</v>
      </c>
      <c r="AT409" s="56">
        <f t="shared" si="12"/>
        <v>722597.14829275967</v>
      </c>
      <c r="AU409" s="56">
        <f t="shared" si="12"/>
        <v>721323.87881720124</v>
      </c>
      <c r="AV409" s="56">
        <f t="shared" si="12"/>
        <v>720005.42674622289</v>
      </c>
      <c r="AW409" s="56">
        <f t="shared" si="12"/>
        <v>718664.33649980766</v>
      </c>
      <c r="AX409" s="56">
        <f t="shared" si="12"/>
        <v>717302.9490395349</v>
      </c>
      <c r="AY409" s="56">
        <f t="shared" si="12"/>
        <v>715934.58107837127</v>
      </c>
      <c r="AZ409" s="56">
        <f t="shared" si="12"/>
        <v>714568.04482434248</v>
      </c>
      <c r="BA409" s="56">
        <f t="shared" si="12"/>
        <v>713214.26818024297</v>
      </c>
      <c r="BB409" s="56">
        <f t="shared" si="12"/>
        <v>711875.56137397862</v>
      </c>
      <c r="BC409" s="56">
        <f t="shared" si="12"/>
        <v>710571.83508799784</v>
      </c>
      <c r="BD409" s="1" t="s">
        <v>262</v>
      </c>
      <c r="BE409" s="1" t="s">
        <v>262</v>
      </c>
      <c r="BF409" s="1" t="s">
        <v>262</v>
      </c>
    </row>
    <row r="410" spans="1:58">
      <c r="BD410" s="1" t="s">
        <v>262</v>
      </c>
      <c r="BE410" s="1" t="s">
        <v>262</v>
      </c>
      <c r="BF410" s="1" t="s">
        <v>262</v>
      </c>
    </row>
    <row r="411" spans="1:58">
      <c r="A411" s="6" t="s">
        <v>326</v>
      </c>
      <c r="B411" s="6" t="s">
        <v>97</v>
      </c>
      <c r="C411" s="24">
        <f>C99</f>
        <v>360499.99999999994</v>
      </c>
      <c r="D411" s="24">
        <f t="shared" ref="D411:BC411" si="13">D99</f>
        <v>362653.00000000017</v>
      </c>
      <c r="E411" s="24">
        <f t="shared" si="13"/>
        <v>364570.99999999988</v>
      </c>
      <c r="F411" s="24">
        <f t="shared" si="13"/>
        <v>363630</v>
      </c>
      <c r="G411" s="24">
        <f t="shared" si="13"/>
        <v>361634.00000000006</v>
      </c>
      <c r="H411" s="24">
        <f t="shared" si="13"/>
        <v>361782.00000000006</v>
      </c>
      <c r="I411" s="24">
        <f t="shared" si="13"/>
        <v>364637</v>
      </c>
      <c r="J411" s="24">
        <f t="shared" si="13"/>
        <v>364454.89046941721</v>
      </c>
      <c r="K411" s="24">
        <f t="shared" si="13"/>
        <v>364451.6308692359</v>
      </c>
      <c r="L411" s="24">
        <f t="shared" si="13"/>
        <v>364345.87732205691</v>
      </c>
      <c r="M411" s="24">
        <f t="shared" si="13"/>
        <v>364138.66368071915</v>
      </c>
      <c r="N411" s="24">
        <f t="shared" si="13"/>
        <v>363791.92701142369</v>
      </c>
      <c r="O411" s="24">
        <f t="shared" si="13"/>
        <v>363402.23383373092</v>
      </c>
      <c r="P411" s="24">
        <f t="shared" si="13"/>
        <v>363179.55808221619</v>
      </c>
      <c r="Q411" s="24">
        <f t="shared" si="13"/>
        <v>362924.10517467151</v>
      </c>
      <c r="R411" s="24">
        <f t="shared" si="13"/>
        <v>362689.59867426648</v>
      </c>
      <c r="S411" s="24">
        <f t="shared" si="13"/>
        <v>362405.94910508109</v>
      </c>
      <c r="T411" s="24">
        <f t="shared" si="13"/>
        <v>362136.21180443361</v>
      </c>
      <c r="U411" s="24">
        <f t="shared" si="13"/>
        <v>362002.68160958204</v>
      </c>
      <c r="V411" s="24">
        <f t="shared" si="13"/>
        <v>361832.26258178364</v>
      </c>
      <c r="W411" s="24">
        <f t="shared" si="13"/>
        <v>361652.81864879344</v>
      </c>
      <c r="X411" s="24">
        <f t="shared" si="13"/>
        <v>361450.25552740059</v>
      </c>
      <c r="Y411" s="24">
        <f t="shared" si="13"/>
        <v>361234.49622392276</v>
      </c>
      <c r="Z411" s="24">
        <f t="shared" si="13"/>
        <v>361123.43458217644</v>
      </c>
      <c r="AA411" s="24">
        <f t="shared" si="13"/>
        <v>360922.12060011621</v>
      </c>
      <c r="AB411" s="24">
        <f t="shared" si="13"/>
        <v>360536.10404653894</v>
      </c>
      <c r="AC411" s="24">
        <f t="shared" si="13"/>
        <v>360053.80641809362</v>
      </c>
      <c r="AD411" s="24">
        <f t="shared" si="13"/>
        <v>359455.70305472217</v>
      </c>
      <c r="AE411" s="24">
        <f t="shared" si="13"/>
        <v>358881.37724283332</v>
      </c>
      <c r="AF411" s="24">
        <f t="shared" si="13"/>
        <v>358220.26558788889</v>
      </c>
      <c r="AG411" s="24">
        <f t="shared" si="13"/>
        <v>357562.77661234932</v>
      </c>
      <c r="AH411" s="24">
        <f t="shared" si="13"/>
        <v>356886.93108777812</v>
      </c>
      <c r="AI411" s="24">
        <f t="shared" si="13"/>
        <v>356203.96074620186</v>
      </c>
      <c r="AJ411" s="24">
        <f t="shared" si="13"/>
        <v>355510.83179156703</v>
      </c>
      <c r="AK411" s="24">
        <f t="shared" si="13"/>
        <v>354795.81474932039</v>
      </c>
      <c r="AL411" s="24">
        <f t="shared" si="13"/>
        <v>354060.61118981201</v>
      </c>
      <c r="AM411" s="24">
        <f t="shared" si="13"/>
        <v>353302.40077480325</v>
      </c>
      <c r="AN411" s="24">
        <f t="shared" si="13"/>
        <v>352518.54424856696</v>
      </c>
      <c r="AO411" s="24">
        <f t="shared" si="13"/>
        <v>351712.9246691697</v>
      </c>
      <c r="AP411" s="24">
        <f t="shared" si="13"/>
        <v>350878.68807809107</v>
      </c>
      <c r="AQ411" s="24">
        <f t="shared" si="13"/>
        <v>350021.05521065503</v>
      </c>
      <c r="AR411" s="24">
        <f t="shared" si="13"/>
        <v>349149.59901188524</v>
      </c>
      <c r="AS411" s="24">
        <f t="shared" si="13"/>
        <v>348267.47032138408</v>
      </c>
      <c r="AT411" s="24">
        <f t="shared" si="13"/>
        <v>347375.74997889949</v>
      </c>
      <c r="AU411" s="24">
        <f t="shared" si="13"/>
        <v>346490.37763146567</v>
      </c>
      <c r="AV411" s="24">
        <f t="shared" si="13"/>
        <v>345608.41325177124</v>
      </c>
      <c r="AW411" s="24">
        <f t="shared" si="13"/>
        <v>344738.17152483377</v>
      </c>
      <c r="AX411" s="24">
        <f t="shared" si="13"/>
        <v>343876.28978026478</v>
      </c>
      <c r="AY411" s="24">
        <f t="shared" si="13"/>
        <v>343029.4614196273</v>
      </c>
      <c r="AZ411" s="24">
        <f t="shared" si="13"/>
        <v>342196.64378937276</v>
      </c>
      <c r="BA411" s="24">
        <f t="shared" si="13"/>
        <v>341377.71704121929</v>
      </c>
      <c r="BB411" s="24">
        <f t="shared" si="13"/>
        <v>340569.58747538214</v>
      </c>
      <c r="BC411" s="24">
        <f t="shared" si="13"/>
        <v>339776.49127425731</v>
      </c>
      <c r="BD411" s="1" t="s">
        <v>262</v>
      </c>
      <c r="BE411" s="1" t="s">
        <v>262</v>
      </c>
      <c r="BF411" s="1" t="s">
        <v>262</v>
      </c>
    </row>
    <row r="412" spans="1:58">
      <c r="B412" s="6" t="s">
        <v>98</v>
      </c>
      <c r="C412" s="24">
        <f>C106</f>
        <v>362840.99999999994</v>
      </c>
      <c r="D412" s="24">
        <f t="shared" ref="D412:BC412" si="14">D106</f>
        <v>366880.99999999994</v>
      </c>
      <c r="E412" s="24">
        <f t="shared" si="14"/>
        <v>369921.99999999994</v>
      </c>
      <c r="F412" s="24">
        <f t="shared" si="14"/>
        <v>370042</v>
      </c>
      <c r="G412" s="24">
        <f t="shared" si="14"/>
        <v>367068.99999999988</v>
      </c>
      <c r="H412" s="24">
        <f t="shared" si="14"/>
        <v>366643.00000000006</v>
      </c>
      <c r="I412" s="24">
        <f t="shared" si="14"/>
        <v>368997</v>
      </c>
      <c r="J412" s="24">
        <f t="shared" si="14"/>
        <v>369211.62278682308</v>
      </c>
      <c r="K412" s="24">
        <f t="shared" si="14"/>
        <v>369547.07055258902</v>
      </c>
      <c r="L412" s="24">
        <f t="shared" si="14"/>
        <v>369844.25866439019</v>
      </c>
      <c r="M412" s="24">
        <f t="shared" si="14"/>
        <v>370086.49523368658</v>
      </c>
      <c r="N412" s="24">
        <f t="shared" si="14"/>
        <v>370303.17896103277</v>
      </c>
      <c r="O412" s="24">
        <f t="shared" si="14"/>
        <v>370513.49477239209</v>
      </c>
      <c r="P412" s="24">
        <f t="shared" si="14"/>
        <v>370870.9797365251</v>
      </c>
      <c r="Q412" s="24">
        <f t="shared" si="14"/>
        <v>371228.94251063478</v>
      </c>
      <c r="R412" s="24">
        <f t="shared" si="14"/>
        <v>371545.11324956617</v>
      </c>
      <c r="S412" s="24">
        <f t="shared" si="14"/>
        <v>371844.27915727696</v>
      </c>
      <c r="T412" s="24">
        <f t="shared" si="14"/>
        <v>372141.14708592405</v>
      </c>
      <c r="U412" s="24">
        <f t="shared" si="14"/>
        <v>372589.28123723052</v>
      </c>
      <c r="V412" s="24">
        <f t="shared" si="14"/>
        <v>373041.84719019395</v>
      </c>
      <c r="W412" s="24">
        <f t="shared" si="14"/>
        <v>373468.40175922739</v>
      </c>
      <c r="X412" s="24">
        <f t="shared" si="14"/>
        <v>373854.84241245547</v>
      </c>
      <c r="Y412" s="24">
        <f t="shared" si="14"/>
        <v>374158.40967350191</v>
      </c>
      <c r="Z412" s="24">
        <f t="shared" si="14"/>
        <v>374568.87071381416</v>
      </c>
      <c r="AA412" s="24">
        <f t="shared" si="14"/>
        <v>374892.88931741857</v>
      </c>
      <c r="AB412" s="24">
        <f t="shared" si="14"/>
        <v>375012.83627096313</v>
      </c>
      <c r="AC412" s="24">
        <f t="shared" si="14"/>
        <v>375082.22767707612</v>
      </c>
      <c r="AD412" s="24">
        <f t="shared" si="14"/>
        <v>375026.86331726098</v>
      </c>
      <c r="AE412" s="24">
        <f t="shared" si="14"/>
        <v>375010.18497524504</v>
      </c>
      <c r="AF412" s="24">
        <f t="shared" si="14"/>
        <v>374972.22918031586</v>
      </c>
      <c r="AG412" s="24">
        <f t="shared" si="14"/>
        <v>375138.09502320702</v>
      </c>
      <c r="AH412" s="24">
        <f t="shared" si="14"/>
        <v>375350.47514481144</v>
      </c>
      <c r="AI412" s="24">
        <f t="shared" si="14"/>
        <v>375582.15792192973</v>
      </c>
      <c r="AJ412" s="24">
        <f t="shared" si="14"/>
        <v>375809.27132413536</v>
      </c>
      <c r="AK412" s="24">
        <f t="shared" si="14"/>
        <v>376016.36085713381</v>
      </c>
      <c r="AL412" s="24">
        <f t="shared" si="14"/>
        <v>376193.64037260209</v>
      </c>
      <c r="AM412" s="24">
        <f t="shared" si="14"/>
        <v>376314.60176131566</v>
      </c>
      <c r="AN412" s="24">
        <f t="shared" si="14"/>
        <v>376371.56211001414</v>
      </c>
      <c r="AO412" s="24">
        <f t="shared" si="14"/>
        <v>376354.12410868803</v>
      </c>
      <c r="AP412" s="24">
        <f t="shared" si="14"/>
        <v>376269.3768392026</v>
      </c>
      <c r="AQ412" s="24">
        <f t="shared" si="14"/>
        <v>376104.93221444869</v>
      </c>
      <c r="AR412" s="24">
        <f t="shared" si="14"/>
        <v>375870.23625175457</v>
      </c>
      <c r="AS412" s="24">
        <f t="shared" si="14"/>
        <v>375573.89591683494</v>
      </c>
      <c r="AT412" s="24">
        <f t="shared" si="14"/>
        <v>375221.39831386035</v>
      </c>
      <c r="AU412" s="24">
        <f t="shared" si="14"/>
        <v>374833.50118573545</v>
      </c>
      <c r="AV412" s="24">
        <f t="shared" si="14"/>
        <v>374397.01349445153</v>
      </c>
      <c r="AW412" s="24">
        <f t="shared" si="14"/>
        <v>373926.16497497418</v>
      </c>
      <c r="AX412" s="24">
        <f t="shared" si="14"/>
        <v>373426.65925927053</v>
      </c>
      <c r="AY412" s="24">
        <f t="shared" si="14"/>
        <v>372905.11965874385</v>
      </c>
      <c r="AZ412" s="24">
        <f t="shared" si="14"/>
        <v>372371.40103496984</v>
      </c>
      <c r="BA412" s="24">
        <f t="shared" si="14"/>
        <v>371836.55113902374</v>
      </c>
      <c r="BB412" s="24">
        <f t="shared" si="14"/>
        <v>371305.97389859636</v>
      </c>
      <c r="BC412" s="24">
        <f t="shared" si="14"/>
        <v>370795.34381374053</v>
      </c>
      <c r="BD412" s="1" t="s">
        <v>262</v>
      </c>
      <c r="BE412" s="1" t="s">
        <v>262</v>
      </c>
      <c r="BF412" s="1" t="s">
        <v>262</v>
      </c>
    </row>
    <row r="413" spans="1:58">
      <c r="B413" s="6" t="s">
        <v>99</v>
      </c>
      <c r="C413" s="56">
        <f>C409</f>
        <v>723341</v>
      </c>
      <c r="D413" s="56">
        <f t="shared" ref="D413:BC413" si="15">D409</f>
        <v>729534.00000000012</v>
      </c>
      <c r="E413" s="56">
        <f t="shared" si="15"/>
        <v>734493.00000000023</v>
      </c>
      <c r="F413" s="56">
        <f t="shared" si="15"/>
        <v>733672.00000000023</v>
      </c>
      <c r="G413" s="56">
        <f t="shared" si="15"/>
        <v>728703.00000000023</v>
      </c>
      <c r="H413" s="56">
        <f t="shared" si="15"/>
        <v>728425</v>
      </c>
      <c r="I413" s="56">
        <f t="shared" si="15"/>
        <v>733633.99999999988</v>
      </c>
      <c r="J413" s="56">
        <f t="shared" si="15"/>
        <v>733666.51325624017</v>
      </c>
      <c r="K413" s="56">
        <f t="shared" si="15"/>
        <v>733998.70142182522</v>
      </c>
      <c r="L413" s="56">
        <f t="shared" si="15"/>
        <v>734190.13598644745</v>
      </c>
      <c r="M413" s="56">
        <f t="shared" si="15"/>
        <v>734225.15891440562</v>
      </c>
      <c r="N413" s="56">
        <f t="shared" si="15"/>
        <v>734095.10597245628</v>
      </c>
      <c r="O413" s="56">
        <f t="shared" si="15"/>
        <v>733915.72860612301</v>
      </c>
      <c r="P413" s="56">
        <f t="shared" si="15"/>
        <v>734050.53781874152</v>
      </c>
      <c r="Q413" s="56">
        <f t="shared" si="15"/>
        <v>734153.04768530582</v>
      </c>
      <c r="R413" s="56">
        <f t="shared" si="15"/>
        <v>734234.71192383277</v>
      </c>
      <c r="S413" s="56">
        <f t="shared" si="15"/>
        <v>734250.22826235811</v>
      </c>
      <c r="T413" s="56">
        <f t="shared" si="15"/>
        <v>734277.35889035754</v>
      </c>
      <c r="U413" s="56">
        <f t="shared" si="15"/>
        <v>734591.96284681302</v>
      </c>
      <c r="V413" s="56">
        <f t="shared" si="15"/>
        <v>734874.10977197741</v>
      </c>
      <c r="W413" s="56">
        <f t="shared" si="15"/>
        <v>735121.22040802077</v>
      </c>
      <c r="X413" s="56">
        <f t="shared" si="15"/>
        <v>735305.09793985612</v>
      </c>
      <c r="Y413" s="56">
        <f t="shared" si="15"/>
        <v>735392.90589742421</v>
      </c>
      <c r="Z413" s="56">
        <f t="shared" si="15"/>
        <v>735692.30529599066</v>
      </c>
      <c r="AA413" s="56">
        <f t="shared" si="15"/>
        <v>735815.00991753465</v>
      </c>
      <c r="AB413" s="56">
        <f t="shared" si="15"/>
        <v>735548.94031750213</v>
      </c>
      <c r="AC413" s="56">
        <f t="shared" si="15"/>
        <v>735136.03409516939</v>
      </c>
      <c r="AD413" s="56">
        <f t="shared" si="15"/>
        <v>734482.56637198303</v>
      </c>
      <c r="AE413" s="56">
        <f t="shared" si="15"/>
        <v>733891.56221807841</v>
      </c>
      <c r="AF413" s="56">
        <f t="shared" si="15"/>
        <v>733192.49476820487</v>
      </c>
      <c r="AG413" s="56">
        <f t="shared" si="15"/>
        <v>732700.87163555645</v>
      </c>
      <c r="AH413" s="56">
        <f t="shared" si="15"/>
        <v>732237.40623258951</v>
      </c>
      <c r="AI413" s="56">
        <f t="shared" si="15"/>
        <v>731786.11866813141</v>
      </c>
      <c r="AJ413" s="56">
        <f t="shared" si="15"/>
        <v>731320.10311570251</v>
      </c>
      <c r="AK413" s="56">
        <f t="shared" si="15"/>
        <v>730812.17560645414</v>
      </c>
      <c r="AL413" s="56">
        <f t="shared" si="15"/>
        <v>730254.25156241423</v>
      </c>
      <c r="AM413" s="56">
        <f t="shared" si="15"/>
        <v>729617.00253611896</v>
      </c>
      <c r="AN413" s="56">
        <f t="shared" si="15"/>
        <v>728890.10635858111</v>
      </c>
      <c r="AO413" s="56">
        <f t="shared" si="15"/>
        <v>728067.04877785756</v>
      </c>
      <c r="AP413" s="56">
        <f t="shared" si="15"/>
        <v>727148.06491729373</v>
      </c>
      <c r="AQ413" s="56">
        <f t="shared" si="15"/>
        <v>726125.9874251039</v>
      </c>
      <c r="AR413" s="56">
        <f t="shared" si="15"/>
        <v>725019.83526364004</v>
      </c>
      <c r="AS413" s="56">
        <f t="shared" si="15"/>
        <v>723841.36623821908</v>
      </c>
      <c r="AT413" s="56">
        <f t="shared" si="15"/>
        <v>722597.14829275967</v>
      </c>
      <c r="AU413" s="56">
        <f t="shared" si="15"/>
        <v>721323.87881720124</v>
      </c>
      <c r="AV413" s="56">
        <f t="shared" si="15"/>
        <v>720005.42674622289</v>
      </c>
      <c r="AW413" s="56">
        <f t="shared" si="15"/>
        <v>718664.33649980766</v>
      </c>
      <c r="AX413" s="56">
        <f t="shared" si="15"/>
        <v>717302.9490395349</v>
      </c>
      <c r="AY413" s="56">
        <f t="shared" si="15"/>
        <v>715934.58107837127</v>
      </c>
      <c r="AZ413" s="56">
        <f t="shared" si="15"/>
        <v>714568.04482434248</v>
      </c>
      <c r="BA413" s="56">
        <f t="shared" si="15"/>
        <v>713214.26818024297</v>
      </c>
      <c r="BB413" s="56">
        <f t="shared" si="15"/>
        <v>711875.56137397862</v>
      </c>
      <c r="BC413" s="56">
        <f t="shared" si="15"/>
        <v>710571.83508799784</v>
      </c>
      <c r="BD413" s="1" t="s">
        <v>262</v>
      </c>
      <c r="BE413" s="1" t="s">
        <v>262</v>
      </c>
      <c r="BF413" s="1" t="s">
        <v>262</v>
      </c>
    </row>
    <row r="414" spans="1:58">
      <c r="BD414" s="1" t="s">
        <v>262</v>
      </c>
      <c r="BE414" s="1" t="s">
        <v>262</v>
      </c>
      <c r="BF414" s="1" t="s">
        <v>262</v>
      </c>
    </row>
    <row r="415" spans="1:58">
      <c r="A415" s="6" t="s">
        <v>327</v>
      </c>
      <c r="B415" s="6" t="s">
        <v>100</v>
      </c>
      <c r="C415" s="8">
        <f>C411/C413</f>
        <v>0.49838181438629903</v>
      </c>
      <c r="D415" s="8">
        <f t="shared" ref="D415:BC415" si="16">D411/D413</f>
        <v>0.49710225979872097</v>
      </c>
      <c r="E415" s="8">
        <f t="shared" si="16"/>
        <v>0.49635735126134595</v>
      </c>
      <c r="F415" s="8">
        <f t="shared" si="16"/>
        <v>0.495630199871332</v>
      </c>
      <c r="G415" s="8">
        <f t="shared" si="16"/>
        <v>0.4962707714940105</v>
      </c>
      <c r="H415" s="8">
        <f t="shared" si="16"/>
        <v>0.49666334900641801</v>
      </c>
      <c r="I415" s="8">
        <f t="shared" si="16"/>
        <v>0.49702849104594399</v>
      </c>
      <c r="J415" s="8">
        <f t="shared" si="16"/>
        <v>0.49675824626621307</v>
      </c>
      <c r="K415" s="8">
        <f t="shared" si="16"/>
        <v>0.4965289859004634</v>
      </c>
      <c r="L415" s="8">
        <f t="shared" si="16"/>
        <v>0.49625547860640618</v>
      </c>
      <c r="M415" s="8">
        <f t="shared" si="16"/>
        <v>0.49594958611758722</v>
      </c>
      <c r="N415" s="8">
        <f t="shared" si="16"/>
        <v>0.49556511690608301</v>
      </c>
      <c r="O415" s="8">
        <f t="shared" si="16"/>
        <v>0.49515526056910708</v>
      </c>
      <c r="P415" s="8">
        <f t="shared" si="16"/>
        <v>0.49476097267283226</v>
      </c>
      <c r="Q415" s="8">
        <f t="shared" si="16"/>
        <v>0.49434393321518794</v>
      </c>
      <c r="R415" s="8">
        <f t="shared" si="16"/>
        <v>0.49396956148252874</v>
      </c>
      <c r="S415" s="8">
        <f t="shared" si="16"/>
        <v>0.49357281095129363</v>
      </c>
      <c r="T415" s="8">
        <f t="shared" si="16"/>
        <v>0.49318722335616488</v>
      </c>
      <c r="U415" s="8">
        <f t="shared" si="16"/>
        <v>0.49279423124463412</v>
      </c>
      <c r="V415" s="8">
        <f t="shared" si="16"/>
        <v>0.49237312591411858</v>
      </c>
      <c r="W415" s="8">
        <f t="shared" si="16"/>
        <v>0.49196351378356634</v>
      </c>
      <c r="X415" s="8">
        <f t="shared" si="16"/>
        <v>0.49156500687958676</v>
      </c>
      <c r="Y415" s="8">
        <f t="shared" si="16"/>
        <v>0.49121291941631717</v>
      </c>
      <c r="Z415" s="8">
        <f t="shared" si="16"/>
        <v>0.49086205195103388</v>
      </c>
      <c r="AA415" s="8">
        <f t="shared" si="16"/>
        <v>0.49050660252305261</v>
      </c>
      <c r="AB415" s="8">
        <f t="shared" si="16"/>
        <v>0.49015923249228305</v>
      </c>
      <c r="AC415" s="8">
        <f t="shared" si="16"/>
        <v>0.48977847598133339</v>
      </c>
      <c r="AD415" s="8">
        <f t="shared" si="16"/>
        <v>0.48939991160072505</v>
      </c>
      <c r="AE415" s="8">
        <f t="shared" si="16"/>
        <v>0.48901145035401083</v>
      </c>
      <c r="AF415" s="8">
        <f t="shared" si="16"/>
        <v>0.48857601263517902</v>
      </c>
      <c r="AG415" s="8">
        <f t="shared" si="16"/>
        <v>0.48800648457560475</v>
      </c>
      <c r="AH415" s="8">
        <f t="shared" si="16"/>
        <v>0.48739237855108397</v>
      </c>
      <c r="AI415" s="8">
        <f t="shared" si="16"/>
        <v>0.48675965785536046</v>
      </c>
      <c r="AJ415" s="8">
        <f t="shared" si="16"/>
        <v>0.48612205554989574</v>
      </c>
      <c r="AK415" s="8">
        <f t="shared" si="16"/>
        <v>0.48548153218013657</v>
      </c>
      <c r="AL415" s="8">
        <f t="shared" si="16"/>
        <v>0.48484566906975513</v>
      </c>
      <c r="AM415" s="8">
        <f t="shared" si="16"/>
        <v>0.48422994467883629</v>
      </c>
      <c r="AN415" s="8">
        <f t="shared" si="16"/>
        <v>0.4836374388585043</v>
      </c>
      <c r="AO415" s="8">
        <f t="shared" si="16"/>
        <v>0.48307765783324408</v>
      </c>
      <c r="AP415" s="8">
        <f t="shared" si="16"/>
        <v>0.48254090880101597</v>
      </c>
      <c r="AQ415" s="8">
        <f t="shared" si="16"/>
        <v>0.48203901426508011</v>
      </c>
      <c r="AR415" s="8">
        <f t="shared" si="16"/>
        <v>0.48157247847560397</v>
      </c>
      <c r="AS415" s="8">
        <f t="shared" si="16"/>
        <v>0.48113783843457197</v>
      </c>
      <c r="AT415" s="8">
        <f t="shared" si="16"/>
        <v>0.4807322458988732</v>
      </c>
      <c r="AU415" s="8">
        <f t="shared" si="16"/>
        <v>0.48035339991742276</v>
      </c>
      <c r="AV415" s="8">
        <f t="shared" si="16"/>
        <v>0.48000806718028571</v>
      </c>
      <c r="AW415" s="8">
        <f t="shared" si="16"/>
        <v>0.47969288862148241</v>
      </c>
      <c r="AX415" s="8">
        <f t="shared" si="16"/>
        <v>0.47940175101846916</v>
      </c>
      <c r="AY415" s="8">
        <f t="shared" si="16"/>
        <v>0.47913520381002084</v>
      </c>
      <c r="AZ415" s="8">
        <f t="shared" si="16"/>
        <v>0.4788860154997453</v>
      </c>
      <c r="BA415" s="8">
        <f t="shared" si="16"/>
        <v>0.47864678578604458</v>
      </c>
      <c r="BB415" s="8">
        <f t="shared" si="16"/>
        <v>0.47841168591046268</v>
      </c>
      <c r="BC415" s="8">
        <f t="shared" si="16"/>
        <v>0.47817331689227321</v>
      </c>
      <c r="BD415" s="1" t="s">
        <v>262</v>
      </c>
      <c r="BE415" s="1" t="s">
        <v>262</v>
      </c>
      <c r="BF415" s="1" t="s">
        <v>262</v>
      </c>
    </row>
    <row r="416" spans="1:58">
      <c r="B416" s="6" t="s">
        <v>101</v>
      </c>
      <c r="C416" s="8">
        <f>1-C415</f>
        <v>0.50161818561370097</v>
      </c>
      <c r="D416" s="8">
        <f t="shared" ref="D416:BC416" si="17">1-D415</f>
        <v>0.50289774020127909</v>
      </c>
      <c r="E416" s="8">
        <f t="shared" si="17"/>
        <v>0.50364264873865405</v>
      </c>
      <c r="F416" s="8">
        <f t="shared" si="17"/>
        <v>0.50436980012866806</v>
      </c>
      <c r="G416" s="8">
        <f t="shared" si="17"/>
        <v>0.50372922850598956</v>
      </c>
      <c r="H416" s="8">
        <f t="shared" si="17"/>
        <v>0.50333665099358194</v>
      </c>
      <c r="I416" s="8">
        <f t="shared" si="17"/>
        <v>0.50297150895405607</v>
      </c>
      <c r="J416" s="8">
        <f t="shared" si="17"/>
        <v>0.50324175373378699</v>
      </c>
      <c r="K416" s="8">
        <f t="shared" si="17"/>
        <v>0.50347101409953665</v>
      </c>
      <c r="L416" s="8">
        <f t="shared" si="17"/>
        <v>0.50374452139359382</v>
      </c>
      <c r="M416" s="8">
        <f t="shared" si="17"/>
        <v>0.50405041388241278</v>
      </c>
      <c r="N416" s="8">
        <f t="shared" si="17"/>
        <v>0.50443488309391693</v>
      </c>
      <c r="O416" s="8">
        <f t="shared" si="17"/>
        <v>0.50484473943089292</v>
      </c>
      <c r="P416" s="8">
        <f t="shared" si="17"/>
        <v>0.50523902732716774</v>
      </c>
      <c r="Q416" s="8">
        <f t="shared" si="17"/>
        <v>0.50565606678481201</v>
      </c>
      <c r="R416" s="8">
        <f t="shared" si="17"/>
        <v>0.5060304385174712</v>
      </c>
      <c r="S416" s="8">
        <f t="shared" si="17"/>
        <v>0.50642718904870643</v>
      </c>
      <c r="T416" s="8">
        <f t="shared" si="17"/>
        <v>0.50681277664383506</v>
      </c>
      <c r="U416" s="8">
        <f t="shared" si="17"/>
        <v>0.50720576875536594</v>
      </c>
      <c r="V416" s="8">
        <f t="shared" si="17"/>
        <v>0.50762687408588136</v>
      </c>
      <c r="W416" s="8">
        <f t="shared" si="17"/>
        <v>0.50803648621643371</v>
      </c>
      <c r="X416" s="8">
        <f t="shared" si="17"/>
        <v>0.50843499312041329</v>
      </c>
      <c r="Y416" s="8">
        <f t="shared" si="17"/>
        <v>0.50878708058368283</v>
      </c>
      <c r="Z416" s="8">
        <f t="shared" si="17"/>
        <v>0.50913794804896617</v>
      </c>
      <c r="AA416" s="8">
        <f t="shared" si="17"/>
        <v>0.50949339747694733</v>
      </c>
      <c r="AB416" s="8">
        <f t="shared" si="17"/>
        <v>0.50984076750771701</v>
      </c>
      <c r="AC416" s="8">
        <f t="shared" si="17"/>
        <v>0.51022152401866661</v>
      </c>
      <c r="AD416" s="8">
        <f t="shared" si="17"/>
        <v>0.51060008839927495</v>
      </c>
      <c r="AE416" s="8">
        <f t="shared" si="17"/>
        <v>0.51098854964598917</v>
      </c>
      <c r="AF416" s="8">
        <f t="shared" si="17"/>
        <v>0.51142398736482098</v>
      </c>
      <c r="AG416" s="8">
        <f t="shared" si="17"/>
        <v>0.51199351542439531</v>
      </c>
      <c r="AH416" s="8">
        <f t="shared" si="17"/>
        <v>0.51260762144891603</v>
      </c>
      <c r="AI416" s="8">
        <f t="shared" si="17"/>
        <v>0.51324034214463954</v>
      </c>
      <c r="AJ416" s="8">
        <f t="shared" si="17"/>
        <v>0.51387794445010426</v>
      </c>
      <c r="AK416" s="8">
        <f t="shared" si="17"/>
        <v>0.51451846781986343</v>
      </c>
      <c r="AL416" s="8">
        <f t="shared" si="17"/>
        <v>0.51515433093024487</v>
      </c>
      <c r="AM416" s="8">
        <f t="shared" si="17"/>
        <v>0.51577005532116371</v>
      </c>
      <c r="AN416" s="8">
        <f t="shared" si="17"/>
        <v>0.5163625611414957</v>
      </c>
      <c r="AO416" s="8">
        <f t="shared" si="17"/>
        <v>0.51692234216675592</v>
      </c>
      <c r="AP416" s="8">
        <f t="shared" si="17"/>
        <v>0.51745909119898403</v>
      </c>
      <c r="AQ416" s="8">
        <f t="shared" si="17"/>
        <v>0.51796098573491989</v>
      </c>
      <c r="AR416" s="8">
        <f t="shared" si="17"/>
        <v>0.51842752152439608</v>
      </c>
      <c r="AS416" s="8">
        <f t="shared" si="17"/>
        <v>0.51886216156542808</v>
      </c>
      <c r="AT416" s="8">
        <f t="shared" si="17"/>
        <v>0.5192677541011268</v>
      </c>
      <c r="AU416" s="8">
        <f t="shared" si="17"/>
        <v>0.51964660008257724</v>
      </c>
      <c r="AV416" s="8">
        <f t="shared" si="17"/>
        <v>0.51999193281971423</v>
      </c>
      <c r="AW416" s="8">
        <f t="shared" si="17"/>
        <v>0.52030711137851759</v>
      </c>
      <c r="AX416" s="8">
        <f t="shared" si="17"/>
        <v>0.52059824898153084</v>
      </c>
      <c r="AY416" s="8">
        <f t="shared" si="17"/>
        <v>0.52086479618997916</v>
      </c>
      <c r="AZ416" s="8">
        <f t="shared" si="17"/>
        <v>0.5211139845002547</v>
      </c>
      <c r="BA416" s="8">
        <f t="shared" si="17"/>
        <v>0.52135321421395542</v>
      </c>
      <c r="BB416" s="8">
        <f t="shared" si="17"/>
        <v>0.52158831408953732</v>
      </c>
      <c r="BC416" s="8">
        <f t="shared" si="17"/>
        <v>0.52182668310772673</v>
      </c>
      <c r="BD416" s="1" t="s">
        <v>262</v>
      </c>
      <c r="BE416" s="1" t="s">
        <v>262</v>
      </c>
      <c r="BF416" s="1" t="s">
        <v>262</v>
      </c>
    </row>
    <row r="417" spans="1:58">
      <c r="B417" s="6" t="s">
        <v>99</v>
      </c>
      <c r="C417" s="8">
        <v>1</v>
      </c>
      <c r="D417" s="8">
        <v>1</v>
      </c>
      <c r="E417" s="8">
        <v>1</v>
      </c>
      <c r="F417" s="8">
        <v>1</v>
      </c>
      <c r="G417" s="8">
        <v>1</v>
      </c>
      <c r="H417" s="4">
        <v>1</v>
      </c>
      <c r="I417" s="8">
        <v>1</v>
      </c>
      <c r="J417" s="8">
        <v>1</v>
      </c>
      <c r="K417" s="8">
        <v>1</v>
      </c>
      <c r="L417" s="8">
        <v>1</v>
      </c>
      <c r="M417" s="8">
        <v>1</v>
      </c>
      <c r="N417" s="8">
        <v>1</v>
      </c>
      <c r="O417" s="8">
        <v>1</v>
      </c>
      <c r="P417" s="8">
        <v>1</v>
      </c>
      <c r="Q417" s="8">
        <v>1</v>
      </c>
      <c r="R417" s="8">
        <v>1</v>
      </c>
      <c r="S417" s="8">
        <v>1</v>
      </c>
      <c r="T417" s="8">
        <v>1</v>
      </c>
      <c r="U417" s="8">
        <v>1</v>
      </c>
      <c r="V417" s="8">
        <v>1</v>
      </c>
      <c r="W417" s="8">
        <v>1</v>
      </c>
      <c r="X417" s="8">
        <v>1</v>
      </c>
      <c r="Y417" s="1">
        <v>1</v>
      </c>
      <c r="Z417" s="1">
        <v>1</v>
      </c>
      <c r="AA417" s="1">
        <v>1</v>
      </c>
      <c r="AB417" s="1">
        <v>1</v>
      </c>
      <c r="AC417" s="1">
        <v>1</v>
      </c>
      <c r="AD417" s="1">
        <v>1</v>
      </c>
      <c r="AE417" s="1">
        <v>1</v>
      </c>
      <c r="AF417" s="1">
        <v>1</v>
      </c>
      <c r="AG417" s="1">
        <v>1</v>
      </c>
      <c r="AH417" s="1">
        <v>1</v>
      </c>
      <c r="AI417" s="1">
        <v>1</v>
      </c>
      <c r="AJ417" s="1">
        <v>1</v>
      </c>
      <c r="AK417" s="1">
        <v>1</v>
      </c>
      <c r="AL417" s="1">
        <v>1</v>
      </c>
      <c r="AM417" s="1">
        <v>1</v>
      </c>
      <c r="AN417" s="1">
        <v>1</v>
      </c>
      <c r="AO417" s="1">
        <v>1</v>
      </c>
      <c r="AP417" s="1">
        <v>1</v>
      </c>
      <c r="AQ417" s="1">
        <v>1</v>
      </c>
      <c r="AR417" s="1">
        <v>1</v>
      </c>
      <c r="AS417" s="1">
        <v>1</v>
      </c>
      <c r="AT417" s="1">
        <v>1</v>
      </c>
      <c r="AU417" s="1">
        <v>1</v>
      </c>
      <c r="AV417" s="1">
        <v>1</v>
      </c>
      <c r="AW417" s="1">
        <v>1</v>
      </c>
      <c r="AX417" s="1">
        <v>1</v>
      </c>
      <c r="AY417" s="1">
        <v>1</v>
      </c>
      <c r="AZ417" s="1">
        <v>1</v>
      </c>
      <c r="BA417" s="1">
        <v>1</v>
      </c>
      <c r="BB417" s="1">
        <v>1</v>
      </c>
      <c r="BC417" s="1">
        <v>1</v>
      </c>
      <c r="BD417" s="1" t="s">
        <v>262</v>
      </c>
      <c r="BE417" s="1" t="s">
        <v>262</v>
      </c>
      <c r="BF417" s="1" t="s">
        <v>262</v>
      </c>
    </row>
    <row r="418" spans="1:58">
      <c r="BD418" s="1" t="s">
        <v>262</v>
      </c>
      <c r="BE418" s="1" t="s">
        <v>262</v>
      </c>
      <c r="BF418" s="1" t="s">
        <v>262</v>
      </c>
    </row>
    <row r="419" spans="1:58">
      <c r="A419" s="6" t="s">
        <v>102</v>
      </c>
      <c r="B419" s="6" t="s">
        <v>103</v>
      </c>
      <c r="BD419" s="1" t="s">
        <v>262</v>
      </c>
      <c r="BE419" s="1" t="s">
        <v>262</v>
      </c>
      <c r="BF419" s="1" t="s">
        <v>262</v>
      </c>
    </row>
    <row r="420" spans="1:58">
      <c r="B420" s="6" t="s">
        <v>104</v>
      </c>
      <c r="BD420" s="1" t="s">
        <v>262</v>
      </c>
      <c r="BE420" s="1" t="s">
        <v>262</v>
      </c>
      <c r="BF420" s="1" t="s">
        <v>262</v>
      </c>
    </row>
    <row r="421" spans="1:58">
      <c r="B421" s="6" t="s">
        <v>99</v>
      </c>
      <c r="BD421" s="1" t="s">
        <v>262</v>
      </c>
      <c r="BE421" s="1" t="s">
        <v>262</v>
      </c>
      <c r="BF421" s="1" t="s">
        <v>262</v>
      </c>
    </row>
    <row r="422" spans="1:58">
      <c r="BD422" s="1" t="s">
        <v>262</v>
      </c>
      <c r="BE422" s="1" t="s">
        <v>262</v>
      </c>
      <c r="BF422" s="1" t="s">
        <v>262</v>
      </c>
    </row>
    <row r="423" spans="1:58">
      <c r="A423" s="6" t="s">
        <v>105</v>
      </c>
      <c r="B423" s="6" t="s">
        <v>106</v>
      </c>
      <c r="BD423" s="1" t="s">
        <v>262</v>
      </c>
      <c r="BE423" s="1" t="s">
        <v>262</v>
      </c>
      <c r="BF423" s="1" t="s">
        <v>262</v>
      </c>
    </row>
    <row r="424" spans="1:58">
      <c r="B424" s="6" t="s">
        <v>107</v>
      </c>
      <c r="BD424" s="1" t="s">
        <v>262</v>
      </c>
      <c r="BE424" s="1" t="s">
        <v>262</v>
      </c>
      <c r="BF424" s="1" t="s">
        <v>262</v>
      </c>
    </row>
    <row r="425" spans="1:58">
      <c r="B425" s="6" t="s">
        <v>99</v>
      </c>
      <c r="BD425" s="1" t="s">
        <v>262</v>
      </c>
      <c r="BE425" s="1" t="s">
        <v>262</v>
      </c>
      <c r="BF425" s="1" t="s">
        <v>262</v>
      </c>
    </row>
    <row r="426" spans="1:58">
      <c r="BD426" s="1" t="s">
        <v>262</v>
      </c>
      <c r="BE426" s="1" t="s">
        <v>262</v>
      </c>
      <c r="BF426" s="1" t="s">
        <v>262</v>
      </c>
    </row>
    <row r="427" spans="1:58">
      <c r="A427" s="6" t="s">
        <v>108</v>
      </c>
      <c r="B427" s="6" t="s">
        <v>109</v>
      </c>
      <c r="C427" s="24">
        <f>C10</f>
        <v>80089.000000000015</v>
      </c>
      <c r="D427" s="24">
        <f t="shared" ref="D427:BC427" si="18">D10</f>
        <v>80325</v>
      </c>
      <c r="E427" s="24">
        <f t="shared" si="18"/>
        <v>80020</v>
      </c>
      <c r="F427" s="24">
        <f t="shared" si="18"/>
        <v>79689</v>
      </c>
      <c r="G427" s="24">
        <f t="shared" si="18"/>
        <v>78224</v>
      </c>
      <c r="H427" s="24">
        <f t="shared" si="18"/>
        <v>76917</v>
      </c>
      <c r="I427" s="24">
        <f t="shared" si="18"/>
        <v>75471.999999999985</v>
      </c>
      <c r="J427" s="24">
        <f t="shared" si="18"/>
        <v>74704.29030367019</v>
      </c>
      <c r="K427" s="24">
        <f t="shared" si="18"/>
        <v>74068.79790454387</v>
      </c>
      <c r="L427" s="24">
        <f t="shared" si="18"/>
        <v>73364.777283497111</v>
      </c>
      <c r="M427" s="24">
        <f t="shared" si="18"/>
        <v>72739.162101314781</v>
      </c>
      <c r="N427" s="24">
        <f t="shared" si="18"/>
        <v>72012.587016986217</v>
      </c>
      <c r="O427" s="24">
        <f t="shared" si="18"/>
        <v>71265.252300593289</v>
      </c>
      <c r="P427" s="24">
        <f t="shared" si="18"/>
        <v>70478.100949924381</v>
      </c>
      <c r="Q427" s="24">
        <f t="shared" si="18"/>
        <v>69882.328765877304</v>
      </c>
      <c r="R427" s="24">
        <f t="shared" si="18"/>
        <v>69484.267748545739</v>
      </c>
      <c r="S427" s="24">
        <f t="shared" si="18"/>
        <v>69073.731646553919</v>
      </c>
      <c r="T427" s="24">
        <f t="shared" si="18"/>
        <v>69165.161561907269</v>
      </c>
      <c r="U427" s="24">
        <f t="shared" si="18"/>
        <v>69252.153491511461</v>
      </c>
      <c r="V427" s="24">
        <f t="shared" si="18"/>
        <v>69561.120812800305</v>
      </c>
      <c r="W427" s="24">
        <f t="shared" si="18"/>
        <v>69971.639887573911</v>
      </c>
      <c r="X427" s="24">
        <f t="shared" si="18"/>
        <v>70650.788737862429</v>
      </c>
      <c r="Y427" s="24">
        <f t="shared" si="18"/>
        <v>70748.765102252175</v>
      </c>
      <c r="Z427" s="24">
        <f t="shared" si="18"/>
        <v>70865.517256939667</v>
      </c>
      <c r="AA427" s="24">
        <f t="shared" si="18"/>
        <v>70989.770192209442</v>
      </c>
      <c r="AB427" s="24">
        <f t="shared" si="18"/>
        <v>71108.368900384594</v>
      </c>
      <c r="AC427" s="24">
        <f t="shared" si="18"/>
        <v>71217.641128674702</v>
      </c>
      <c r="AD427" s="24">
        <f t="shared" si="18"/>
        <v>71295.197314469769</v>
      </c>
      <c r="AE427" s="24">
        <f t="shared" si="18"/>
        <v>71341.689573011186</v>
      </c>
      <c r="AF427" s="24">
        <f t="shared" si="18"/>
        <v>71345.350424142598</v>
      </c>
      <c r="AG427" s="24">
        <f t="shared" si="18"/>
        <v>71317.157374317176</v>
      </c>
      <c r="AH427" s="24">
        <f t="shared" si="18"/>
        <v>71260.163170470201</v>
      </c>
      <c r="AI427" s="24">
        <f t="shared" si="18"/>
        <v>71190.064796109349</v>
      </c>
      <c r="AJ427" s="24">
        <f t="shared" si="18"/>
        <v>71097.076468076702</v>
      </c>
      <c r="AK427" s="24">
        <f t="shared" si="18"/>
        <v>70987.430883892346</v>
      </c>
      <c r="AL427" s="24">
        <f t="shared" si="18"/>
        <v>70859.885253424727</v>
      </c>
      <c r="AM427" s="24">
        <f t="shared" si="18"/>
        <v>70721.407423415483</v>
      </c>
      <c r="AN427" s="24">
        <f t="shared" si="18"/>
        <v>70557.910554570946</v>
      </c>
      <c r="AO427" s="24">
        <f t="shared" si="18"/>
        <v>70374.072188501683</v>
      </c>
      <c r="AP427" s="24">
        <f t="shared" si="18"/>
        <v>70171.351471508271</v>
      </c>
      <c r="AQ427" s="24">
        <f t="shared" si="18"/>
        <v>69959.032238687578</v>
      </c>
      <c r="AR427" s="24">
        <f t="shared" si="18"/>
        <v>69735.396078883263</v>
      </c>
      <c r="AS427" s="24">
        <f t="shared" si="18"/>
        <v>69517.801387360887</v>
      </c>
      <c r="AT427" s="24">
        <f t="shared" si="18"/>
        <v>69305.511595902033</v>
      </c>
      <c r="AU427" s="24">
        <f t="shared" si="18"/>
        <v>69110.75187890415</v>
      </c>
      <c r="AV427" s="24">
        <f t="shared" si="18"/>
        <v>68929.125634079654</v>
      </c>
      <c r="AW427" s="24">
        <f t="shared" si="18"/>
        <v>68747.857215067808</v>
      </c>
      <c r="AX427" s="24">
        <f t="shared" si="18"/>
        <v>68560.147383715434</v>
      </c>
      <c r="AY427" s="24">
        <f t="shared" si="18"/>
        <v>68370.388005759072</v>
      </c>
      <c r="AZ427" s="24">
        <f t="shared" si="18"/>
        <v>68186.124834459843</v>
      </c>
      <c r="BA427" s="24">
        <f t="shared" si="18"/>
        <v>68006.411626895962</v>
      </c>
      <c r="BB427" s="24">
        <f t="shared" si="18"/>
        <v>67830.583777706095</v>
      </c>
      <c r="BC427" s="24">
        <f t="shared" si="18"/>
        <v>67670.760703583423</v>
      </c>
      <c r="BD427" s="1" t="s">
        <v>262</v>
      </c>
      <c r="BE427" s="1" t="s">
        <v>262</v>
      </c>
      <c r="BF427" s="1" t="s">
        <v>262</v>
      </c>
    </row>
    <row r="428" spans="1:58">
      <c r="B428" s="6" t="s">
        <v>110</v>
      </c>
      <c r="C428" s="56">
        <f>C17</f>
        <v>478574.00000000012</v>
      </c>
      <c r="D428" s="56">
        <f t="shared" ref="D428:BC428" si="19">D17</f>
        <v>483583.99999999988</v>
      </c>
      <c r="E428" s="56">
        <f t="shared" si="19"/>
        <v>488363.00000000012</v>
      </c>
      <c r="F428" s="56">
        <f t="shared" si="19"/>
        <v>487654.00000000012</v>
      </c>
      <c r="G428" s="56">
        <f t="shared" si="19"/>
        <v>484818.99999999988</v>
      </c>
      <c r="H428" s="56">
        <f t="shared" si="19"/>
        <v>486774</v>
      </c>
      <c r="I428" s="56">
        <f t="shared" si="19"/>
        <v>493790.00000000012</v>
      </c>
      <c r="J428" s="56">
        <f t="shared" si="19"/>
        <v>496188.6946925543</v>
      </c>
      <c r="K428" s="56">
        <f t="shared" si="19"/>
        <v>497957.47424240527</v>
      </c>
      <c r="L428" s="56">
        <f t="shared" si="19"/>
        <v>499794.86826209049</v>
      </c>
      <c r="M428" s="56">
        <f t="shared" si="19"/>
        <v>501107.52427429322</v>
      </c>
      <c r="N428" s="56">
        <f t="shared" si="19"/>
        <v>502058.38255276496</v>
      </c>
      <c r="O428" s="56">
        <f t="shared" si="19"/>
        <v>502243.0312175338</v>
      </c>
      <c r="P428" s="56">
        <f t="shared" si="19"/>
        <v>501810.19700867491</v>
      </c>
      <c r="Q428" s="56">
        <f t="shared" si="19"/>
        <v>503342.009742486</v>
      </c>
      <c r="R428" s="56">
        <f t="shared" si="19"/>
        <v>501840.78399549838</v>
      </c>
      <c r="S428" s="56">
        <f t="shared" si="19"/>
        <v>500412.25802802172</v>
      </c>
      <c r="T428" s="56">
        <f t="shared" si="19"/>
        <v>498223.33212977456</v>
      </c>
      <c r="U428" s="56">
        <f t="shared" si="19"/>
        <v>496103.24472913845</v>
      </c>
      <c r="V428" s="56">
        <f t="shared" si="19"/>
        <v>493434.74123302399</v>
      </c>
      <c r="W428" s="56">
        <f t="shared" si="19"/>
        <v>490631.85096794233</v>
      </c>
      <c r="X428" s="56">
        <f t="shared" si="19"/>
        <v>487471.69275806157</v>
      </c>
      <c r="Y428" s="56">
        <f t="shared" si="19"/>
        <v>485254.39417070971</v>
      </c>
      <c r="Z428" s="56">
        <f t="shared" si="19"/>
        <v>483590.83906533598</v>
      </c>
      <c r="AA428" s="56">
        <f t="shared" si="19"/>
        <v>481976.40734701126</v>
      </c>
      <c r="AB428" s="56">
        <f t="shared" si="19"/>
        <v>480516.82962495578</v>
      </c>
      <c r="AC428" s="56">
        <f t="shared" si="19"/>
        <v>478936.68069303903</v>
      </c>
      <c r="AD428" s="56">
        <f t="shared" si="19"/>
        <v>477499.39726483176</v>
      </c>
      <c r="AE428" s="56">
        <f t="shared" si="19"/>
        <v>476329.47526392899</v>
      </c>
      <c r="AF428" s="56">
        <f t="shared" si="19"/>
        <v>475047.12388722849</v>
      </c>
      <c r="AG428" s="56">
        <f t="shared" si="19"/>
        <v>474119.45109826431</v>
      </c>
      <c r="AH428" s="56">
        <f t="shared" si="19"/>
        <v>473413.86908327724</v>
      </c>
      <c r="AI428" s="56">
        <f t="shared" si="19"/>
        <v>472647.43034397362</v>
      </c>
      <c r="AJ428" s="56">
        <f t="shared" si="19"/>
        <v>472160.73599822493</v>
      </c>
      <c r="AK428" s="56">
        <f t="shared" si="19"/>
        <v>472132.51584641176</v>
      </c>
      <c r="AL428" s="56">
        <f t="shared" si="19"/>
        <v>472307.65129859932</v>
      </c>
      <c r="AM428" s="56">
        <f t="shared" si="19"/>
        <v>472507.27138300001</v>
      </c>
      <c r="AN428" s="56">
        <f t="shared" si="19"/>
        <v>472992.80958844605</v>
      </c>
      <c r="AO428" s="56">
        <f t="shared" si="19"/>
        <v>473500.76751908043</v>
      </c>
      <c r="AP428" s="56">
        <f t="shared" si="19"/>
        <v>473595.027189132</v>
      </c>
      <c r="AQ428" s="56">
        <f t="shared" si="19"/>
        <v>473760.02799336507</v>
      </c>
      <c r="AR428" s="56">
        <f t="shared" si="19"/>
        <v>473650.14218486845</v>
      </c>
      <c r="AS428" s="56">
        <f t="shared" si="19"/>
        <v>472905.1483085826</v>
      </c>
      <c r="AT428" s="56">
        <f t="shared" si="19"/>
        <v>472262.24650377716</v>
      </c>
      <c r="AU428" s="56">
        <f t="shared" si="19"/>
        <v>470803.30012092466</v>
      </c>
      <c r="AV428" s="56">
        <f t="shared" si="19"/>
        <v>469193.31344394787</v>
      </c>
      <c r="AW428" s="56">
        <f t="shared" si="19"/>
        <v>467714.98842513701</v>
      </c>
      <c r="AX428" s="56">
        <f t="shared" si="19"/>
        <v>466273.09893653338</v>
      </c>
      <c r="AY428" s="56">
        <f t="shared" si="19"/>
        <v>464348.56778622861</v>
      </c>
      <c r="AZ428" s="56">
        <f t="shared" si="19"/>
        <v>462975.37824154395</v>
      </c>
      <c r="BA428" s="56">
        <f t="shared" si="19"/>
        <v>461643.92332149611</v>
      </c>
      <c r="BB428" s="56">
        <f t="shared" si="19"/>
        <v>460371.9376374319</v>
      </c>
      <c r="BC428" s="56">
        <f t="shared" si="19"/>
        <v>459025.73168484529</v>
      </c>
      <c r="BD428" s="1" t="s">
        <v>262</v>
      </c>
      <c r="BE428" s="1" t="s">
        <v>262</v>
      </c>
      <c r="BF428" s="1" t="s">
        <v>262</v>
      </c>
    </row>
    <row r="429" spans="1:58">
      <c r="B429" s="6" t="s">
        <v>111</v>
      </c>
      <c r="C429" s="24">
        <f>C24</f>
        <v>164678</v>
      </c>
      <c r="D429" s="24">
        <f t="shared" ref="D429:BC429" si="20">D24</f>
        <v>165624.99999999997</v>
      </c>
      <c r="E429" s="24">
        <f t="shared" si="20"/>
        <v>166110</v>
      </c>
      <c r="F429" s="24">
        <f t="shared" si="20"/>
        <v>166329</v>
      </c>
      <c r="G429" s="24">
        <f t="shared" si="20"/>
        <v>165660</v>
      </c>
      <c r="H429" s="24">
        <f t="shared" si="20"/>
        <v>164734.00000000003</v>
      </c>
      <c r="I429" s="24">
        <f t="shared" si="20"/>
        <v>164372.00000000003</v>
      </c>
      <c r="J429" s="24">
        <f t="shared" si="20"/>
        <v>162773.5282600158</v>
      </c>
      <c r="K429" s="24">
        <f t="shared" si="20"/>
        <v>161972.42927487585</v>
      </c>
      <c r="L429" s="24">
        <f t="shared" si="20"/>
        <v>161030.49044085955</v>
      </c>
      <c r="M429" s="24">
        <f t="shared" si="20"/>
        <v>160378.47253879748</v>
      </c>
      <c r="N429" s="24">
        <f t="shared" si="20"/>
        <v>160024.13640270539</v>
      </c>
      <c r="O429" s="24">
        <f t="shared" si="20"/>
        <v>160407.44508799602</v>
      </c>
      <c r="P429" s="24">
        <f t="shared" si="20"/>
        <v>161762.23986014223</v>
      </c>
      <c r="Q429" s="24">
        <f t="shared" si="20"/>
        <v>160928.70917694276</v>
      </c>
      <c r="R429" s="24">
        <f t="shared" si="20"/>
        <v>162909.66017978857</v>
      </c>
      <c r="S429" s="24">
        <f t="shared" si="20"/>
        <v>164764.23858778251</v>
      </c>
      <c r="T429" s="24">
        <f t="shared" si="20"/>
        <v>166888.86519867583</v>
      </c>
      <c r="U429" s="24">
        <f t="shared" si="20"/>
        <v>169236.56462616299</v>
      </c>
      <c r="V429" s="24">
        <f t="shared" si="20"/>
        <v>171878.247726153</v>
      </c>
      <c r="W429" s="24">
        <f t="shared" si="20"/>
        <v>174517.72955250446</v>
      </c>
      <c r="X429" s="24">
        <f t="shared" si="20"/>
        <v>177182.61644393223</v>
      </c>
      <c r="Y429" s="24">
        <f t="shared" si="20"/>
        <v>179389.74662446277</v>
      </c>
      <c r="Z429" s="24">
        <f t="shared" si="20"/>
        <v>181235.9489737149</v>
      </c>
      <c r="AA429" s="24">
        <f t="shared" si="20"/>
        <v>182848.83237831411</v>
      </c>
      <c r="AB429" s="24">
        <f t="shared" si="20"/>
        <v>183923.74179216189</v>
      </c>
      <c r="AC429" s="24">
        <f t="shared" si="20"/>
        <v>184981.71227345589</v>
      </c>
      <c r="AD429" s="24">
        <f t="shared" si="20"/>
        <v>185687.97179268155</v>
      </c>
      <c r="AE429" s="24">
        <f t="shared" si="20"/>
        <v>186220.39738113817</v>
      </c>
      <c r="AF429" s="24">
        <f t="shared" si="20"/>
        <v>186800.02045683376</v>
      </c>
      <c r="AG429" s="24">
        <f t="shared" si="20"/>
        <v>187264.26316297502</v>
      </c>
      <c r="AH429" s="24">
        <f t="shared" si="20"/>
        <v>187563.37397884231</v>
      </c>
      <c r="AI429" s="24">
        <f t="shared" si="20"/>
        <v>187948.62352804851</v>
      </c>
      <c r="AJ429" s="24">
        <f t="shared" si="20"/>
        <v>188062.29064940079</v>
      </c>
      <c r="AK429" s="24">
        <f t="shared" si="20"/>
        <v>187692.22887615001</v>
      </c>
      <c r="AL429" s="24">
        <f t="shared" si="20"/>
        <v>187086.71501039015</v>
      </c>
      <c r="AM429" s="24">
        <f t="shared" si="20"/>
        <v>186388.32372970364</v>
      </c>
      <c r="AN429" s="24">
        <f t="shared" si="20"/>
        <v>185339.38621556392</v>
      </c>
      <c r="AO429" s="24">
        <f t="shared" si="20"/>
        <v>184192.20907027565</v>
      </c>
      <c r="AP429" s="24">
        <f t="shared" si="20"/>
        <v>183381.68625665334</v>
      </c>
      <c r="AQ429" s="24">
        <f t="shared" si="20"/>
        <v>182406.92719305123</v>
      </c>
      <c r="AR429" s="24">
        <f t="shared" si="20"/>
        <v>181634.29699988809</v>
      </c>
      <c r="AS429" s="24">
        <f t="shared" si="20"/>
        <v>181418.41654227552</v>
      </c>
      <c r="AT429" s="24">
        <f t="shared" si="20"/>
        <v>181029.39019308056</v>
      </c>
      <c r="AU429" s="24">
        <f t="shared" si="20"/>
        <v>181409.82681737223</v>
      </c>
      <c r="AV429" s="24">
        <f t="shared" si="20"/>
        <v>181882.98766819536</v>
      </c>
      <c r="AW429" s="24">
        <f t="shared" si="20"/>
        <v>182201.49085960301</v>
      </c>
      <c r="AX429" s="24">
        <f t="shared" si="20"/>
        <v>182469.70271928652</v>
      </c>
      <c r="AY429" s="24">
        <f t="shared" si="20"/>
        <v>183215.62528638355</v>
      </c>
      <c r="AZ429" s="24">
        <f t="shared" si="20"/>
        <v>183406.54174833882</v>
      </c>
      <c r="BA429" s="24">
        <f t="shared" si="20"/>
        <v>183563.93323185091</v>
      </c>
      <c r="BB429" s="24">
        <f t="shared" si="20"/>
        <v>183673.03995884056</v>
      </c>
      <c r="BC429" s="24">
        <f t="shared" si="20"/>
        <v>183875.3426995693</v>
      </c>
      <c r="BD429" s="1" t="s">
        <v>262</v>
      </c>
      <c r="BE429" s="1" t="s">
        <v>262</v>
      </c>
      <c r="BF429" s="1" t="s">
        <v>262</v>
      </c>
    </row>
    <row r="430" spans="1:58">
      <c r="B430" s="6" t="s">
        <v>99</v>
      </c>
      <c r="C430" s="24">
        <f>SUM(C427:C429)</f>
        <v>723341.00000000012</v>
      </c>
      <c r="D430" s="24">
        <f t="shared" ref="D430:BC430" si="21">SUM(D427:D429)</f>
        <v>729533.99999999988</v>
      </c>
      <c r="E430" s="24">
        <f t="shared" si="21"/>
        <v>734493.00000000012</v>
      </c>
      <c r="F430" s="24">
        <f t="shared" si="21"/>
        <v>733672.00000000012</v>
      </c>
      <c r="G430" s="24">
        <f t="shared" si="21"/>
        <v>728702.99999999988</v>
      </c>
      <c r="H430" s="24">
        <f t="shared" si="21"/>
        <v>728425</v>
      </c>
      <c r="I430" s="24">
        <f t="shared" si="21"/>
        <v>733634.00000000012</v>
      </c>
      <c r="J430" s="24">
        <f t="shared" si="21"/>
        <v>733666.51325624029</v>
      </c>
      <c r="K430" s="24">
        <f t="shared" si="21"/>
        <v>733998.70142182498</v>
      </c>
      <c r="L430" s="24">
        <f t="shared" si="21"/>
        <v>734190.13598644722</v>
      </c>
      <c r="M430" s="24">
        <f t="shared" si="21"/>
        <v>734225.15891440539</v>
      </c>
      <c r="N430" s="24">
        <f t="shared" si="21"/>
        <v>734095.10597245651</v>
      </c>
      <c r="O430" s="24">
        <f t="shared" si="21"/>
        <v>733915.72860612301</v>
      </c>
      <c r="P430" s="24">
        <f t="shared" si="21"/>
        <v>734050.53781874152</v>
      </c>
      <c r="Q430" s="24">
        <f t="shared" si="21"/>
        <v>734153.04768530605</v>
      </c>
      <c r="R430" s="24">
        <f t="shared" si="21"/>
        <v>734234.71192383266</v>
      </c>
      <c r="S430" s="24">
        <f t="shared" si="21"/>
        <v>734250.22826235811</v>
      </c>
      <c r="T430" s="24">
        <f t="shared" si="21"/>
        <v>734277.35889035766</v>
      </c>
      <c r="U430" s="24">
        <f t="shared" si="21"/>
        <v>734591.96284681291</v>
      </c>
      <c r="V430" s="24">
        <f t="shared" si="21"/>
        <v>734874.1097719773</v>
      </c>
      <c r="W430" s="24">
        <f t="shared" si="21"/>
        <v>735121.22040802077</v>
      </c>
      <c r="X430" s="24">
        <f t="shared" si="21"/>
        <v>735305.09793985635</v>
      </c>
      <c r="Y430" s="24">
        <f t="shared" si="21"/>
        <v>735392.90589742467</v>
      </c>
      <c r="Z430" s="24">
        <f t="shared" si="21"/>
        <v>735692.30529599055</v>
      </c>
      <c r="AA430" s="24">
        <f t="shared" si="21"/>
        <v>735815.00991753477</v>
      </c>
      <c r="AB430" s="24">
        <f t="shared" si="21"/>
        <v>735548.94031750225</v>
      </c>
      <c r="AC430" s="24">
        <f t="shared" si="21"/>
        <v>735136.03409516963</v>
      </c>
      <c r="AD430" s="24">
        <f t="shared" si="21"/>
        <v>734482.56637198315</v>
      </c>
      <c r="AE430" s="24">
        <f t="shared" si="21"/>
        <v>733891.5622180783</v>
      </c>
      <c r="AF430" s="24">
        <f t="shared" si="21"/>
        <v>733192.49476820487</v>
      </c>
      <c r="AG430" s="24">
        <f t="shared" si="21"/>
        <v>732700.87163555645</v>
      </c>
      <c r="AH430" s="24">
        <f t="shared" si="21"/>
        <v>732237.40623258974</v>
      </c>
      <c r="AI430" s="24">
        <f t="shared" si="21"/>
        <v>731786.11866813153</v>
      </c>
      <c r="AJ430" s="24">
        <f t="shared" si="21"/>
        <v>731320.1031157024</v>
      </c>
      <c r="AK430" s="24">
        <f t="shared" si="21"/>
        <v>730812.17560645402</v>
      </c>
      <c r="AL430" s="24">
        <f t="shared" si="21"/>
        <v>730254.25156241423</v>
      </c>
      <c r="AM430" s="24">
        <f t="shared" si="21"/>
        <v>729617.00253611919</v>
      </c>
      <c r="AN430" s="24">
        <f t="shared" si="21"/>
        <v>728890.10635858099</v>
      </c>
      <c r="AO430" s="24">
        <f t="shared" si="21"/>
        <v>728067.0487778578</v>
      </c>
      <c r="AP430" s="24">
        <f t="shared" si="21"/>
        <v>727148.06491729361</v>
      </c>
      <c r="AQ430" s="24">
        <f t="shared" si="21"/>
        <v>726125.9874251039</v>
      </c>
      <c r="AR430" s="24">
        <f t="shared" si="21"/>
        <v>725019.83526363969</v>
      </c>
      <c r="AS430" s="24">
        <f t="shared" si="21"/>
        <v>723841.36623821897</v>
      </c>
      <c r="AT430" s="24">
        <f t="shared" si="21"/>
        <v>722597.14829275967</v>
      </c>
      <c r="AU430" s="24">
        <f t="shared" si="21"/>
        <v>721323.87881720101</v>
      </c>
      <c r="AV430" s="24">
        <f t="shared" si="21"/>
        <v>720005.42674622289</v>
      </c>
      <c r="AW430" s="24">
        <f t="shared" si="21"/>
        <v>718664.33649980789</v>
      </c>
      <c r="AX430" s="24">
        <f t="shared" si="21"/>
        <v>717302.94903953536</v>
      </c>
      <c r="AY430" s="24">
        <f t="shared" si="21"/>
        <v>715934.58107837127</v>
      </c>
      <c r="AZ430" s="24">
        <f t="shared" si="21"/>
        <v>714568.04482434259</v>
      </c>
      <c r="BA430" s="24">
        <f t="shared" si="21"/>
        <v>713214.26818024297</v>
      </c>
      <c r="BB430" s="24">
        <f t="shared" si="21"/>
        <v>711875.56137397862</v>
      </c>
      <c r="BC430" s="24">
        <f t="shared" si="21"/>
        <v>710571.83508799796</v>
      </c>
      <c r="BD430" s="1" t="s">
        <v>262</v>
      </c>
      <c r="BE430" s="1" t="s">
        <v>262</v>
      </c>
      <c r="BF430" s="1" t="s">
        <v>262</v>
      </c>
    </row>
    <row r="431" spans="1:58">
      <c r="BD431" s="1" t="s">
        <v>262</v>
      </c>
      <c r="BE431" s="1" t="s">
        <v>262</v>
      </c>
      <c r="BF431" s="1" t="s">
        <v>262</v>
      </c>
    </row>
    <row r="432" spans="1:58">
      <c r="A432" s="6" t="s">
        <v>112</v>
      </c>
      <c r="B432" s="6" t="s">
        <v>113</v>
      </c>
      <c r="C432" s="8">
        <f>C427/C$430</f>
        <v>0.11072094627568464</v>
      </c>
      <c r="D432" s="8">
        <f t="shared" ref="D432:BC435" si="22">D427/D$430</f>
        <v>0.11010453248237918</v>
      </c>
      <c r="E432" s="8">
        <f t="shared" si="22"/>
        <v>0.10894589873559038</v>
      </c>
      <c r="F432" s="8">
        <f t="shared" si="22"/>
        <v>0.10861665703475121</v>
      </c>
      <c r="G432" s="8">
        <f t="shared" si="22"/>
        <v>0.10734688892456874</v>
      </c>
      <c r="H432" s="8">
        <f t="shared" si="22"/>
        <v>0.10559357517932526</v>
      </c>
      <c r="I432" s="8">
        <f t="shared" si="22"/>
        <v>0.10287418522042323</v>
      </c>
      <c r="J432" s="8">
        <f t="shared" si="22"/>
        <v>0.10182322479474946</v>
      </c>
      <c r="K432" s="8">
        <f t="shared" si="22"/>
        <v>0.10091134733762552</v>
      </c>
      <c r="L432" s="8">
        <f t="shared" si="22"/>
        <v>9.9926127698413247E-2</v>
      </c>
      <c r="M432" s="8">
        <f t="shared" si="22"/>
        <v>9.9069285788114192E-2</v>
      </c>
      <c r="N432" s="8">
        <f t="shared" si="22"/>
        <v>9.8097080924672661E-2</v>
      </c>
      <c r="O432" s="8">
        <f t="shared" si="22"/>
        <v>9.7102772870044096E-2</v>
      </c>
      <c r="P432" s="8">
        <f t="shared" si="22"/>
        <v>9.6012600384917199E-2</v>
      </c>
      <c r="Q432" s="8">
        <f t="shared" si="22"/>
        <v>9.5187684619995327E-2</v>
      </c>
      <c r="R432" s="8">
        <f t="shared" si="22"/>
        <v>9.4634953401323024E-2</v>
      </c>
      <c r="S432" s="8">
        <f t="shared" si="22"/>
        <v>9.4073830674892056E-2</v>
      </c>
      <c r="T432" s="8">
        <f t="shared" si="22"/>
        <v>9.4194871630564628E-2</v>
      </c>
      <c r="U432" s="8">
        <f t="shared" si="22"/>
        <v>9.4272952869146567E-2</v>
      </c>
      <c r="V432" s="8">
        <f t="shared" si="22"/>
        <v>9.4657193508129303E-2</v>
      </c>
      <c r="W432" s="8">
        <f t="shared" si="22"/>
        <v>9.5183811791934039E-2</v>
      </c>
      <c r="X432" s="8">
        <f t="shared" si="22"/>
        <v>9.6083637847484707E-2</v>
      </c>
      <c r="Y432" s="8">
        <f t="shared" si="22"/>
        <v>9.6205395149841805E-2</v>
      </c>
      <c r="Z432" s="8">
        <f t="shared" si="22"/>
        <v>9.6324940123477837E-2</v>
      </c>
      <c r="AA432" s="8">
        <f t="shared" si="22"/>
        <v>9.6477741328170927E-2</v>
      </c>
      <c r="AB432" s="8">
        <f t="shared" si="22"/>
        <v>9.6673878518117942E-2</v>
      </c>
      <c r="AC432" s="8">
        <f t="shared" si="22"/>
        <v>9.6876819834211758E-2</v>
      </c>
      <c r="AD432" s="8">
        <f t="shared" si="22"/>
        <v>9.7068603910690901E-2</v>
      </c>
      <c r="AE432" s="8">
        <f t="shared" si="22"/>
        <v>9.721012373734278E-2</v>
      </c>
      <c r="AF432" s="8">
        <f t="shared" si="22"/>
        <v>9.730780243010817E-2</v>
      </c>
      <c r="AG432" s="8">
        <f t="shared" si="22"/>
        <v>9.7334615168562469E-2</v>
      </c>
      <c r="AH432" s="8">
        <f t="shared" si="22"/>
        <v>9.7318386856400152E-2</v>
      </c>
      <c r="AI432" s="8">
        <f t="shared" si="22"/>
        <v>9.7282611653903728E-2</v>
      </c>
      <c r="AJ432" s="8">
        <f t="shared" si="22"/>
        <v>9.7217451243547193E-2</v>
      </c>
      <c r="AK432" s="8">
        <f t="shared" si="22"/>
        <v>9.7134986598963607E-2</v>
      </c>
      <c r="AL432" s="8">
        <f t="shared" si="22"/>
        <v>9.7034539822009366E-2</v>
      </c>
      <c r="AM432" s="8">
        <f t="shared" si="22"/>
        <v>9.6929494759018409E-2</v>
      </c>
      <c r="AN432" s="8">
        <f t="shared" si="22"/>
        <v>9.680184974257236E-2</v>
      </c>
      <c r="AO432" s="8">
        <f t="shared" si="22"/>
        <v>9.6658779306977916E-2</v>
      </c>
      <c r="AP432" s="8">
        <f t="shared" si="22"/>
        <v>9.6502149778105534E-2</v>
      </c>
      <c r="AQ432" s="8">
        <f t="shared" si="22"/>
        <v>9.6345583893461026E-2</v>
      </c>
      <c r="AR432" s="8">
        <f t="shared" si="22"/>
        <v>9.6184121712373991E-2</v>
      </c>
      <c r="AS432" s="8">
        <f t="shared" si="22"/>
        <v>9.604010578815457E-2</v>
      </c>
      <c r="AT432" s="8">
        <f t="shared" si="22"/>
        <v>9.5911687113139507E-2</v>
      </c>
      <c r="AU432" s="8">
        <f t="shared" si="22"/>
        <v>9.5810985756120098E-2</v>
      </c>
      <c r="AV432" s="8">
        <f t="shared" si="22"/>
        <v>9.5734175151397566E-2</v>
      </c>
      <c r="AW432" s="8">
        <f t="shared" si="22"/>
        <v>9.5660593859294957E-2</v>
      </c>
      <c r="AX432" s="8">
        <f t="shared" si="22"/>
        <v>9.5580462168065927E-2</v>
      </c>
      <c r="AY432" s="8">
        <f t="shared" si="22"/>
        <v>9.5498094117449486E-2</v>
      </c>
      <c r="AZ432" s="8">
        <f t="shared" si="22"/>
        <v>9.542285766672029E-2</v>
      </c>
      <c r="BA432" s="8">
        <f t="shared" si="22"/>
        <v>9.5352006628265373E-2</v>
      </c>
      <c r="BB432" s="8">
        <f t="shared" si="22"/>
        <v>9.5284327006236125E-2</v>
      </c>
      <c r="BC432" s="8">
        <f t="shared" si="22"/>
        <v>9.5234228774636137E-2</v>
      </c>
      <c r="BD432" s="1" t="s">
        <v>262</v>
      </c>
      <c r="BE432" s="1" t="s">
        <v>262</v>
      </c>
      <c r="BF432" s="1" t="s">
        <v>262</v>
      </c>
    </row>
    <row r="433" spans="1:58">
      <c r="B433" s="6" t="s">
        <v>114</v>
      </c>
      <c r="C433" s="8">
        <f t="shared" ref="C433:R435" si="23">C428/C$430</f>
        <v>0.66161602895453187</v>
      </c>
      <c r="D433" s="8">
        <f t="shared" si="23"/>
        <v>0.66286698083982376</v>
      </c>
      <c r="E433" s="8">
        <f t="shared" si="23"/>
        <v>0.66489809977766978</v>
      </c>
      <c r="F433" s="8">
        <f t="shared" si="23"/>
        <v>0.6646757679180888</v>
      </c>
      <c r="G433" s="8">
        <f t="shared" si="23"/>
        <v>0.66531769458887913</v>
      </c>
      <c r="H433" s="8">
        <f t="shared" si="23"/>
        <v>0.66825548271956614</v>
      </c>
      <c r="I433" s="8">
        <f t="shared" si="23"/>
        <v>0.67307403964374612</v>
      </c>
      <c r="J433" s="8">
        <f t="shared" si="23"/>
        <v>0.67631367348403904</v>
      </c>
      <c r="K433" s="8">
        <f t="shared" si="23"/>
        <v>0.67841737768447619</v>
      </c>
      <c r="L433" s="8">
        <f t="shared" si="23"/>
        <v>0.68074309877586869</v>
      </c>
      <c r="M433" s="8">
        <f t="shared" si="23"/>
        <v>0.68249843823822365</v>
      </c>
      <c r="N433" s="8">
        <f t="shared" si="23"/>
        <v>0.68391462968233219</v>
      </c>
      <c r="O433" s="8">
        <f t="shared" si="23"/>
        <v>0.68433338003453115</v>
      </c>
      <c r="P433" s="8">
        <f t="shared" si="23"/>
        <v>0.68361804965067197</v>
      </c>
      <c r="Q433" s="8">
        <f t="shared" si="23"/>
        <v>0.68560909925997204</v>
      </c>
      <c r="R433" s="8">
        <f t="shared" si="23"/>
        <v>0.68348823046050411</v>
      </c>
      <c r="S433" s="8">
        <f t="shared" si="22"/>
        <v>0.68152822943245617</v>
      </c>
      <c r="T433" s="8">
        <f t="shared" si="22"/>
        <v>0.67852198640945605</v>
      </c>
      <c r="U433" s="8">
        <f t="shared" si="22"/>
        <v>0.67534532069552822</v>
      </c>
      <c r="V433" s="8">
        <f t="shared" si="22"/>
        <v>0.67145479024445553</v>
      </c>
      <c r="W433" s="8">
        <f t="shared" si="22"/>
        <v>0.66741625373788371</v>
      </c>
      <c r="X433" s="8">
        <f t="shared" si="22"/>
        <v>0.66295160216328852</v>
      </c>
      <c r="Y433" s="8">
        <f t="shared" si="22"/>
        <v>0.65985732290759247</v>
      </c>
      <c r="Z433" s="8">
        <f t="shared" si="22"/>
        <v>0.65732757510733142</v>
      </c>
      <c r="AA433" s="8">
        <f t="shared" si="22"/>
        <v>0.65502388623606356</v>
      </c>
      <c r="AB433" s="8">
        <f t="shared" si="22"/>
        <v>0.65327648955287598</v>
      </c>
      <c r="AC433" s="8">
        <f t="shared" si="22"/>
        <v>0.65149395279273792</v>
      </c>
      <c r="AD433" s="8">
        <f t="shared" si="22"/>
        <v>0.65011672043281599</v>
      </c>
      <c r="AE433" s="8">
        <f t="shared" si="22"/>
        <v>0.64904612586673416</v>
      </c>
      <c r="AF433" s="8">
        <f t="shared" si="22"/>
        <v>0.64791596651219441</v>
      </c>
      <c r="AG433" s="8">
        <f t="shared" si="22"/>
        <v>0.64708460089575293</v>
      </c>
      <c r="AH433" s="8">
        <f t="shared" si="22"/>
        <v>0.64653057198897168</v>
      </c>
      <c r="AI433" s="8">
        <f t="shared" si="22"/>
        <v>0.64588192955095047</v>
      </c>
      <c r="AJ433" s="8">
        <f t="shared" si="22"/>
        <v>0.64562800063425063</v>
      </c>
      <c r="AK433" s="8">
        <f t="shared" si="22"/>
        <v>0.64603810884050927</v>
      </c>
      <c r="AL433" s="8">
        <f t="shared" si="22"/>
        <v>0.64677151867048266</v>
      </c>
      <c r="AM433" s="8">
        <f t="shared" si="22"/>
        <v>0.64761000599024399</v>
      </c>
      <c r="AN433" s="8">
        <f t="shared" si="22"/>
        <v>0.64892197803512919</v>
      </c>
      <c r="AO433" s="8">
        <f t="shared" si="22"/>
        <v>0.65035324468248434</v>
      </c>
      <c r="AP433" s="8">
        <f t="shared" si="22"/>
        <v>0.65130480302247529</v>
      </c>
      <c r="AQ433" s="8">
        <f t="shared" si="22"/>
        <v>0.65244879841493197</v>
      </c>
      <c r="AR433" s="8">
        <f t="shared" si="22"/>
        <v>0.65329266752079218</v>
      </c>
      <c r="AS433" s="8">
        <f t="shared" si="22"/>
        <v>0.65332705529977642</v>
      </c>
      <c r="AT433" s="8">
        <f t="shared" si="22"/>
        <v>0.65356228933308835</v>
      </c>
      <c r="AU433" s="8">
        <f t="shared" si="22"/>
        <v>0.65269335169234888</v>
      </c>
      <c r="AV433" s="8">
        <f t="shared" si="22"/>
        <v>0.6516524681824688</v>
      </c>
      <c r="AW433" s="8">
        <f t="shared" si="22"/>
        <v>0.65081146325293138</v>
      </c>
      <c r="AX433" s="8">
        <f t="shared" si="22"/>
        <v>0.65003650070151031</v>
      </c>
      <c r="AY433" s="8">
        <f t="shared" si="22"/>
        <v>0.64859077918377261</v>
      </c>
      <c r="AZ433" s="8">
        <f t="shared" si="22"/>
        <v>0.64790943507046139</v>
      </c>
      <c r="BA433" s="8">
        <f t="shared" si="22"/>
        <v>0.64727241716486494</v>
      </c>
      <c r="BB433" s="8">
        <f t="shared" si="22"/>
        <v>0.64670282647275601</v>
      </c>
      <c r="BC433" s="8">
        <f t="shared" si="22"/>
        <v>0.64599482982322132</v>
      </c>
      <c r="BD433" s="1" t="s">
        <v>262</v>
      </c>
      <c r="BE433" s="1" t="s">
        <v>262</v>
      </c>
      <c r="BF433" s="1" t="s">
        <v>262</v>
      </c>
    </row>
    <row r="434" spans="1:58">
      <c r="B434" s="6" t="s">
        <v>115</v>
      </c>
      <c r="C434" s="8">
        <f t="shared" si="23"/>
        <v>0.22766302476978351</v>
      </c>
      <c r="D434" s="8">
        <f t="shared" si="22"/>
        <v>0.22702848667779704</v>
      </c>
      <c r="E434" s="8">
        <f t="shared" si="22"/>
        <v>0.22615600148673981</v>
      </c>
      <c r="F434" s="8">
        <f t="shared" si="22"/>
        <v>0.22670757504715999</v>
      </c>
      <c r="G434" s="8">
        <f t="shared" si="22"/>
        <v>0.22733541648655217</v>
      </c>
      <c r="H434" s="8">
        <f t="shared" si="22"/>
        <v>0.22615094210110859</v>
      </c>
      <c r="I434" s="8">
        <f t="shared" si="22"/>
        <v>0.22405177513583069</v>
      </c>
      <c r="J434" s="8">
        <f t="shared" si="22"/>
        <v>0.22186310172121149</v>
      </c>
      <c r="K434" s="8">
        <f t="shared" si="22"/>
        <v>0.22067127497789835</v>
      </c>
      <c r="L434" s="8">
        <f t="shared" si="22"/>
        <v>0.21933077352571798</v>
      </c>
      <c r="M434" s="8">
        <f t="shared" si="22"/>
        <v>0.21843227597366233</v>
      </c>
      <c r="N434" s="8">
        <f t="shared" si="22"/>
        <v>0.21798828939299528</v>
      </c>
      <c r="O434" s="8">
        <f t="shared" si="22"/>
        <v>0.2185638470954249</v>
      </c>
      <c r="P434" s="8">
        <f t="shared" si="22"/>
        <v>0.22036934996441082</v>
      </c>
      <c r="Q434" s="8">
        <f t="shared" si="22"/>
        <v>0.21920321612003263</v>
      </c>
      <c r="R434" s="8">
        <f t="shared" si="22"/>
        <v>0.22187681613817289</v>
      </c>
      <c r="S434" s="8">
        <f t="shared" si="22"/>
        <v>0.22439793989265183</v>
      </c>
      <c r="T434" s="8">
        <f t="shared" si="22"/>
        <v>0.22728314195997931</v>
      </c>
      <c r="U434" s="8">
        <f t="shared" si="22"/>
        <v>0.23038172643532515</v>
      </c>
      <c r="V434" s="8">
        <f t="shared" si="22"/>
        <v>0.2338880162474152</v>
      </c>
      <c r="W434" s="8">
        <f t="shared" si="22"/>
        <v>0.23739993447018215</v>
      </c>
      <c r="X434" s="8">
        <f t="shared" si="22"/>
        <v>0.24096475998922659</v>
      </c>
      <c r="Y434" s="8">
        <f t="shared" si="22"/>
        <v>0.2439372819425657</v>
      </c>
      <c r="Z434" s="8">
        <f t="shared" si="22"/>
        <v>0.2463474847691908</v>
      </c>
      <c r="AA434" s="8">
        <f t="shared" si="22"/>
        <v>0.24849837243576559</v>
      </c>
      <c r="AB434" s="8">
        <f t="shared" si="22"/>
        <v>0.25004963192900609</v>
      </c>
      <c r="AC434" s="8">
        <f t="shared" si="22"/>
        <v>0.25162922737305032</v>
      </c>
      <c r="AD434" s="8">
        <f t="shared" si="22"/>
        <v>0.25281467565649307</v>
      </c>
      <c r="AE434" s="8">
        <f t="shared" si="22"/>
        <v>0.25374375039592317</v>
      </c>
      <c r="AF434" s="8">
        <f t="shared" si="22"/>
        <v>0.25477623105769742</v>
      </c>
      <c r="AG434" s="8">
        <f t="shared" si="22"/>
        <v>0.25558078393568473</v>
      </c>
      <c r="AH434" s="8">
        <f t="shared" si="22"/>
        <v>0.25615104115462822</v>
      </c>
      <c r="AI434" s="8">
        <f t="shared" si="22"/>
        <v>0.25683545879514574</v>
      </c>
      <c r="AJ434" s="8">
        <f t="shared" si="22"/>
        <v>0.25715454812220223</v>
      </c>
      <c r="AK434" s="8">
        <f t="shared" si="22"/>
        <v>0.2568269045605272</v>
      </c>
      <c r="AL434" s="8">
        <f t="shared" si="22"/>
        <v>0.25619394150750796</v>
      </c>
      <c r="AM434" s="8">
        <f t="shared" si="22"/>
        <v>0.25546049925073755</v>
      </c>
      <c r="AN434" s="8">
        <f t="shared" si="22"/>
        <v>0.25427617222229837</v>
      </c>
      <c r="AO434" s="8">
        <f t="shared" si="22"/>
        <v>0.25298797601053769</v>
      </c>
      <c r="AP434" s="8">
        <f t="shared" si="22"/>
        <v>0.25219304719941915</v>
      </c>
      <c r="AQ434" s="8">
        <f t="shared" si="22"/>
        <v>0.25120561769160693</v>
      </c>
      <c r="AR434" s="8">
        <f t="shared" si="22"/>
        <v>0.25052321076683404</v>
      </c>
      <c r="AS434" s="8">
        <f t="shared" si="22"/>
        <v>0.25063283891206906</v>
      </c>
      <c r="AT434" s="8">
        <f t="shared" si="22"/>
        <v>0.25052602355377224</v>
      </c>
      <c r="AU434" s="8">
        <f t="shared" si="22"/>
        <v>0.251495662551531</v>
      </c>
      <c r="AV434" s="8">
        <f t="shared" si="22"/>
        <v>0.25261335666613366</v>
      </c>
      <c r="AW434" s="8">
        <f t="shared" si="22"/>
        <v>0.25352794288777364</v>
      </c>
      <c r="AX434" s="8">
        <f t="shared" si="22"/>
        <v>0.25438303713042365</v>
      </c>
      <c r="AY434" s="8">
        <f t="shared" si="22"/>
        <v>0.25591112669877791</v>
      </c>
      <c r="AZ434" s="8">
        <f t="shared" si="22"/>
        <v>0.25666770726281835</v>
      </c>
      <c r="BA434" s="8">
        <f t="shared" si="22"/>
        <v>0.25737557620686968</v>
      </c>
      <c r="BB434" s="8">
        <f t="shared" si="22"/>
        <v>0.2580128465210077</v>
      </c>
      <c r="BC434" s="8">
        <f t="shared" si="22"/>
        <v>0.25877094140214268</v>
      </c>
      <c r="BD434" s="1" t="s">
        <v>262</v>
      </c>
      <c r="BE434" s="1" t="s">
        <v>262</v>
      </c>
      <c r="BF434" s="1" t="s">
        <v>262</v>
      </c>
    </row>
    <row r="435" spans="1:58">
      <c r="B435" s="6" t="s">
        <v>99</v>
      </c>
      <c r="C435" s="8">
        <f t="shared" si="23"/>
        <v>1</v>
      </c>
      <c r="D435" s="8">
        <f t="shared" si="22"/>
        <v>1</v>
      </c>
      <c r="E435" s="8">
        <f t="shared" si="22"/>
        <v>1</v>
      </c>
      <c r="F435" s="8">
        <f t="shared" si="22"/>
        <v>1</v>
      </c>
      <c r="G435" s="8">
        <f t="shared" si="22"/>
        <v>1</v>
      </c>
      <c r="H435" s="8">
        <f t="shared" si="22"/>
        <v>1</v>
      </c>
      <c r="I435" s="8">
        <f t="shared" si="22"/>
        <v>1</v>
      </c>
      <c r="J435" s="8">
        <f t="shared" si="22"/>
        <v>1</v>
      </c>
      <c r="K435" s="8">
        <f t="shared" si="22"/>
        <v>1</v>
      </c>
      <c r="L435" s="8">
        <f t="shared" si="22"/>
        <v>1</v>
      </c>
      <c r="M435" s="8">
        <f t="shared" si="22"/>
        <v>1</v>
      </c>
      <c r="N435" s="8">
        <f t="shared" si="22"/>
        <v>1</v>
      </c>
      <c r="O435" s="8">
        <f t="shared" si="22"/>
        <v>1</v>
      </c>
      <c r="P435" s="8">
        <f t="shared" si="22"/>
        <v>1</v>
      </c>
      <c r="Q435" s="8">
        <f t="shared" si="22"/>
        <v>1</v>
      </c>
      <c r="R435" s="8">
        <f t="shared" si="22"/>
        <v>1</v>
      </c>
      <c r="S435" s="8">
        <f t="shared" si="22"/>
        <v>1</v>
      </c>
      <c r="T435" s="8">
        <f t="shared" si="22"/>
        <v>1</v>
      </c>
      <c r="U435" s="8">
        <f t="shared" si="22"/>
        <v>1</v>
      </c>
      <c r="V435" s="8">
        <f t="shared" si="22"/>
        <v>1</v>
      </c>
      <c r="W435" s="8">
        <f t="shared" si="22"/>
        <v>1</v>
      </c>
      <c r="X435" s="8">
        <f t="shared" si="22"/>
        <v>1</v>
      </c>
      <c r="Y435" s="8">
        <f t="shared" si="22"/>
        <v>1</v>
      </c>
      <c r="Z435" s="8">
        <f t="shared" si="22"/>
        <v>1</v>
      </c>
      <c r="AA435" s="8">
        <f t="shared" si="22"/>
        <v>1</v>
      </c>
      <c r="AB435" s="8">
        <f t="shared" si="22"/>
        <v>1</v>
      </c>
      <c r="AC435" s="8">
        <f t="shared" si="22"/>
        <v>1</v>
      </c>
      <c r="AD435" s="8">
        <f t="shared" si="22"/>
        <v>1</v>
      </c>
      <c r="AE435" s="8">
        <f t="shared" si="22"/>
        <v>1</v>
      </c>
      <c r="AF435" s="8">
        <f t="shared" si="22"/>
        <v>1</v>
      </c>
      <c r="AG435" s="8">
        <f t="shared" si="22"/>
        <v>1</v>
      </c>
      <c r="AH435" s="8">
        <f t="shared" si="22"/>
        <v>1</v>
      </c>
      <c r="AI435" s="8">
        <f t="shared" si="22"/>
        <v>1</v>
      </c>
      <c r="AJ435" s="8">
        <f t="shared" si="22"/>
        <v>1</v>
      </c>
      <c r="AK435" s="8">
        <f t="shared" si="22"/>
        <v>1</v>
      </c>
      <c r="AL435" s="8">
        <f t="shared" si="22"/>
        <v>1</v>
      </c>
      <c r="AM435" s="8">
        <f t="shared" si="22"/>
        <v>1</v>
      </c>
      <c r="AN435" s="8">
        <f t="shared" si="22"/>
        <v>1</v>
      </c>
      <c r="AO435" s="8">
        <f t="shared" si="22"/>
        <v>1</v>
      </c>
      <c r="AP435" s="8">
        <f t="shared" si="22"/>
        <v>1</v>
      </c>
      <c r="AQ435" s="8">
        <f t="shared" si="22"/>
        <v>1</v>
      </c>
      <c r="AR435" s="8">
        <f t="shared" si="22"/>
        <v>1</v>
      </c>
      <c r="AS435" s="8">
        <f t="shared" si="22"/>
        <v>1</v>
      </c>
      <c r="AT435" s="8">
        <f t="shared" si="22"/>
        <v>1</v>
      </c>
      <c r="AU435" s="8">
        <f t="shared" si="22"/>
        <v>1</v>
      </c>
      <c r="AV435" s="8">
        <f t="shared" si="22"/>
        <v>1</v>
      </c>
      <c r="AW435" s="8">
        <f t="shared" si="22"/>
        <v>1</v>
      </c>
      <c r="AX435" s="8">
        <f t="shared" si="22"/>
        <v>1</v>
      </c>
      <c r="AY435" s="8">
        <f t="shared" si="22"/>
        <v>1</v>
      </c>
      <c r="AZ435" s="8">
        <f t="shared" si="22"/>
        <v>1</v>
      </c>
      <c r="BA435" s="8">
        <f t="shared" si="22"/>
        <v>1</v>
      </c>
      <c r="BB435" s="8">
        <f t="shared" si="22"/>
        <v>1</v>
      </c>
      <c r="BC435" s="8">
        <f t="shared" si="22"/>
        <v>1</v>
      </c>
      <c r="BD435" s="1" t="s">
        <v>262</v>
      </c>
      <c r="BE435" s="1" t="s">
        <v>262</v>
      </c>
      <c r="BF435" s="1" t="s">
        <v>262</v>
      </c>
    </row>
    <row r="436" spans="1:58">
      <c r="BD436" s="1" t="s">
        <v>262</v>
      </c>
      <c r="BE436" s="1" t="s">
        <v>262</v>
      </c>
      <c r="BF436" s="1" t="s">
        <v>262</v>
      </c>
    </row>
    <row r="437" spans="1:58">
      <c r="A437" s="6" t="s">
        <v>129</v>
      </c>
      <c r="B437" s="6" t="s">
        <v>130</v>
      </c>
      <c r="E437" s="8">
        <v>5255</v>
      </c>
      <c r="F437" s="8">
        <v>10494</v>
      </c>
      <c r="G437" s="4">
        <v>15063</v>
      </c>
      <c r="H437" s="8">
        <v>19318</v>
      </c>
      <c r="I437" s="8">
        <v>23364</v>
      </c>
      <c r="J437" s="8">
        <v>28068.722574492931</v>
      </c>
      <c r="K437" s="8">
        <v>32715.831056063224</v>
      </c>
      <c r="L437" s="8">
        <v>37281.811687870053</v>
      </c>
      <c r="M437" s="8">
        <v>41817.454082581811</v>
      </c>
      <c r="N437" s="8">
        <v>46339.680669486697</v>
      </c>
      <c r="O437" s="8">
        <v>50866.264324076881</v>
      </c>
      <c r="P437" s="8">
        <v>55405.871579907231</v>
      </c>
      <c r="Q437" s="8">
        <v>59951.770116820975</v>
      </c>
      <c r="R437" s="8">
        <v>64506.921267975282</v>
      </c>
      <c r="S437" s="8">
        <v>69073.731646553904</v>
      </c>
      <c r="T437" s="8">
        <v>73652.460265824251</v>
      </c>
      <c r="U437" s="8">
        <v>78264.911889786061</v>
      </c>
      <c r="V437" s="8">
        <v>82889.174197774759</v>
      </c>
      <c r="W437" s="8">
        <v>87647.979626862376</v>
      </c>
      <c r="X437" s="1">
        <v>92848.265261963825</v>
      </c>
      <c r="Y437" s="1">
        <v>98401.832076729916</v>
      </c>
      <c r="Z437" s="1">
        <v>104598.64850675443</v>
      </c>
      <c r="AA437" s="1">
        <v>111563.37567370918</v>
      </c>
      <c r="AB437" s="1">
        <v>120669.77178677137</v>
      </c>
      <c r="AC437" s="1">
        <v>130602.46452803296</v>
      </c>
      <c r="AD437" s="1">
        <v>140988.83431143343</v>
      </c>
      <c r="AE437" s="1">
        <v>151609.69303241497</v>
      </c>
      <c r="AF437" s="1">
        <v>162252.74372666545</v>
      </c>
      <c r="AG437" s="1">
        <v>173119.20194139305</v>
      </c>
      <c r="AH437" s="1">
        <v>183939.06875576705</v>
      </c>
      <c r="AI437" s="1">
        <v>194647.29935614608</v>
      </c>
      <c r="AJ437" s="1">
        <v>205177.97531873899</v>
      </c>
      <c r="AK437" s="1">
        <v>215579.49164708916</v>
      </c>
      <c r="AL437" s="1">
        <v>225872.08909644489</v>
      </c>
      <c r="AM437" s="1">
        <v>236036.17201191955</v>
      </c>
      <c r="AN437" s="1">
        <v>246066.53115838842</v>
      </c>
      <c r="AO437" s="1">
        <v>255946.0014131045</v>
      </c>
      <c r="AP437" s="1">
        <v>265713.4111045897</v>
      </c>
      <c r="AQ437" s="1">
        <v>275393.7492370691</v>
      </c>
      <c r="AR437" s="1">
        <v>284975.28969559749</v>
      </c>
      <c r="AS437" s="1">
        <v>294486.54715342348</v>
      </c>
      <c r="AT437" s="1">
        <v>303934.2139326852</v>
      </c>
      <c r="AU437" s="1">
        <v>313325.74104583147</v>
      </c>
      <c r="AV437" s="1">
        <v>322689.61374344892</v>
      </c>
      <c r="AW437" s="1">
        <v>332012.25355907989</v>
      </c>
      <c r="AX437" s="1">
        <v>341282.87058504589</v>
      </c>
      <c r="AY437" s="1">
        <v>350505.56021306739</v>
      </c>
      <c r="AZ437" s="1">
        <v>359674.70748687669</v>
      </c>
      <c r="BA437" s="1">
        <v>368788.54374475841</v>
      </c>
      <c r="BB437" s="1">
        <v>377830.63149998238</v>
      </c>
      <c r="BC437" s="1">
        <v>386818.76070948906</v>
      </c>
      <c r="BD437" s="1" t="s">
        <v>262</v>
      </c>
      <c r="BE437" s="1" t="s">
        <v>262</v>
      </c>
      <c r="BF437" s="1" t="s">
        <v>262</v>
      </c>
    </row>
    <row r="438" spans="1:58">
      <c r="B438" s="6" t="s">
        <v>131</v>
      </c>
      <c r="C438" s="8">
        <v>192226</v>
      </c>
      <c r="D438" s="8">
        <v>205862</v>
      </c>
      <c r="E438" s="8">
        <v>213616</v>
      </c>
      <c r="F438" s="8">
        <v>217926</v>
      </c>
      <c r="G438" s="4">
        <v>220060</v>
      </c>
      <c r="H438" s="8">
        <v>226281</v>
      </c>
      <c r="I438" s="8">
        <v>236752</v>
      </c>
      <c r="J438" s="8">
        <v>243114.18075523371</v>
      </c>
      <c r="K438" s="8">
        <v>249321.5816342521</v>
      </c>
      <c r="L438" s="8">
        <v>255418.88686412267</v>
      </c>
      <c r="M438" s="8">
        <v>261369.36370586153</v>
      </c>
      <c r="N438" s="8">
        <v>267154.57978027401</v>
      </c>
      <c r="O438" s="8">
        <v>272873.25028477155</v>
      </c>
      <c r="P438" s="8">
        <v>278504.61804307962</v>
      </c>
      <c r="Q438" s="8">
        <v>284080.05117613409</v>
      </c>
      <c r="R438" s="8">
        <v>289624.35796155111</v>
      </c>
      <c r="S438" s="8">
        <v>295107.93390331615</v>
      </c>
      <c r="T438" s="8">
        <v>300584.91713959037</v>
      </c>
      <c r="U438" s="8">
        <v>305967.71804000839</v>
      </c>
      <c r="V438" s="8">
        <v>311333.40120217152</v>
      </c>
      <c r="W438" s="8">
        <v>316526.7767863092</v>
      </c>
      <c r="X438" s="1">
        <v>321166.97558578989</v>
      </c>
      <c r="Y438" s="1">
        <v>325306.60343925765</v>
      </c>
      <c r="Z438" s="1">
        <v>328611.04133287293</v>
      </c>
      <c r="AA438" s="1">
        <v>330968.67930060811</v>
      </c>
      <c r="AB438" s="1">
        <v>330819.71891504171</v>
      </c>
      <c r="AC438" s="1">
        <v>329697.80194847356</v>
      </c>
      <c r="AD438" s="1">
        <v>327867.83792395284</v>
      </c>
      <c r="AE438" s="1">
        <v>325657.05240824958</v>
      </c>
      <c r="AF438" s="1">
        <v>323248.64482550387</v>
      </c>
      <c r="AG438" s="1">
        <v>320767.15095159947</v>
      </c>
      <c r="AH438" s="1">
        <v>318317.29647271481</v>
      </c>
      <c r="AI438" s="1">
        <v>315916.51596881467</v>
      </c>
      <c r="AJ438" s="1">
        <v>313640.86819327623</v>
      </c>
      <c r="AK438" s="1">
        <v>311440.94042209606</v>
      </c>
      <c r="AL438" s="1">
        <v>309293.5635223483</v>
      </c>
      <c r="AM438" s="1">
        <v>307192.50679449586</v>
      </c>
      <c r="AN438" s="1">
        <v>305102.52821910154</v>
      </c>
      <c r="AO438" s="1">
        <v>303034.183530154</v>
      </c>
      <c r="AP438" s="1">
        <v>300952.02333070652</v>
      </c>
      <c r="AQ438" s="1">
        <v>298839.99526449485</v>
      </c>
      <c r="AR438" s="1">
        <v>296689.35005436721</v>
      </c>
      <c r="AS438" s="1">
        <v>294460.68868096801</v>
      </c>
      <c r="AT438" s="1">
        <v>292132.2321696679</v>
      </c>
      <c r="AU438" s="1">
        <v>289707.93739316502</v>
      </c>
      <c r="AV438" s="1">
        <v>287143.87041446019</v>
      </c>
      <c r="AW438" s="1">
        <v>284433.17634520581</v>
      </c>
      <c r="AX438" s="1">
        <v>281566.16603282111</v>
      </c>
      <c r="AY438" s="1">
        <v>278519.383425562</v>
      </c>
      <c r="AZ438" s="1">
        <v>275309.73774477781</v>
      </c>
      <c r="BA438" s="1">
        <v>271920.10872460937</v>
      </c>
      <c r="BB438" s="1">
        <v>268350.68850092898</v>
      </c>
      <c r="BC438" s="1">
        <v>264569.95026875153</v>
      </c>
      <c r="BD438" s="1" t="s">
        <v>262</v>
      </c>
      <c r="BE438" s="1" t="s">
        <v>262</v>
      </c>
      <c r="BF438" s="1" t="s">
        <v>262</v>
      </c>
    </row>
    <row r="439" spans="1:58">
      <c r="B439" s="6" t="s">
        <v>132</v>
      </c>
      <c r="BD439" s="1" t="s">
        <v>262</v>
      </c>
      <c r="BE439" s="1" t="s">
        <v>262</v>
      </c>
      <c r="BF439" s="1" t="s">
        <v>262</v>
      </c>
    </row>
    <row r="440" spans="1:58">
      <c r="B440" s="6" t="s">
        <v>133</v>
      </c>
      <c r="C440" s="8">
        <v>531115</v>
      </c>
      <c r="D440" s="8">
        <v>523672</v>
      </c>
      <c r="E440" s="8">
        <v>515622</v>
      </c>
      <c r="F440" s="8">
        <v>505252</v>
      </c>
      <c r="G440" s="4">
        <v>493580</v>
      </c>
      <c r="H440" s="8">
        <v>482826</v>
      </c>
      <c r="I440" s="8">
        <v>473518</v>
      </c>
      <c r="J440" s="8">
        <v>462483.60992651369</v>
      </c>
      <c r="K440" s="8">
        <v>451961.28873150959</v>
      </c>
      <c r="L440" s="8">
        <v>441489.43743445433</v>
      </c>
      <c r="M440" s="8">
        <v>431038.34112596232</v>
      </c>
      <c r="N440" s="8">
        <v>420600.84552269598</v>
      </c>
      <c r="O440" s="8">
        <v>410176.21399727435</v>
      </c>
      <c r="P440" s="8">
        <v>400140.04819575476</v>
      </c>
      <c r="Q440" s="8">
        <v>390121.22639235109</v>
      </c>
      <c r="R440" s="8">
        <v>380103.43269430636</v>
      </c>
      <c r="S440" s="8">
        <v>370068.56271248806</v>
      </c>
      <c r="T440" s="8">
        <v>360039.98148494295</v>
      </c>
      <c r="U440" s="8">
        <v>350359.33291701833</v>
      </c>
      <c r="V440" s="8">
        <v>340651.53437203116</v>
      </c>
      <c r="W440" s="8">
        <v>330946.46399484924</v>
      </c>
      <c r="X440" s="1">
        <v>321289.85709210241</v>
      </c>
      <c r="Y440" s="1">
        <v>311684.47038143693</v>
      </c>
      <c r="Z440" s="1">
        <v>302482.6154563633</v>
      </c>
      <c r="AA440" s="1">
        <v>293282.95494321763</v>
      </c>
      <c r="AB440" s="1">
        <v>284059.44961568917</v>
      </c>
      <c r="AC440" s="1">
        <v>274835.7676186632</v>
      </c>
      <c r="AD440" s="1">
        <v>265625.89413659682</v>
      </c>
      <c r="AE440" s="1">
        <v>256624.81677741377</v>
      </c>
      <c r="AF440" s="1">
        <v>247691.10621603543</v>
      </c>
      <c r="AG440" s="1">
        <v>238814.51874256381</v>
      </c>
      <c r="AH440" s="1">
        <v>229981.04100410783</v>
      </c>
      <c r="AI440" s="1">
        <v>221222.30334317082</v>
      </c>
      <c r="AJ440" s="1">
        <v>212501.25960368724</v>
      </c>
      <c r="AK440" s="1">
        <v>203791.74353726898</v>
      </c>
      <c r="AL440" s="1">
        <v>195088.59894362092</v>
      </c>
      <c r="AM440" s="1">
        <v>186388.32372970364</v>
      </c>
      <c r="AN440" s="1">
        <v>177721.04698109109</v>
      </c>
      <c r="AO440" s="1">
        <v>169086.86383459935</v>
      </c>
      <c r="AP440" s="1">
        <v>160482.63048199742</v>
      </c>
      <c r="AQ440" s="1">
        <v>151892.24292353968</v>
      </c>
      <c r="AR440" s="1">
        <v>143355.19551367511</v>
      </c>
      <c r="AS440" s="1">
        <v>134894.13040382764</v>
      </c>
      <c r="AT440" s="1">
        <v>126530.70219040656</v>
      </c>
      <c r="AU440" s="1">
        <v>118290.20037820445</v>
      </c>
      <c r="AV440" s="1">
        <v>110171.94258831369</v>
      </c>
      <c r="AW440" s="1">
        <v>102218.90659552216</v>
      </c>
      <c r="AX440" s="1">
        <v>94453.912421668225</v>
      </c>
      <c r="AY440" s="1">
        <v>86909.637439741899</v>
      </c>
      <c r="AZ440" s="1">
        <v>79583.599592688057</v>
      </c>
      <c r="BA440" s="1">
        <v>72505.615710875165</v>
      </c>
      <c r="BB440" s="1">
        <v>65694.241373067372</v>
      </c>
      <c r="BC440" s="1">
        <v>59183.124109757468</v>
      </c>
      <c r="BD440" s="1" t="s">
        <v>262</v>
      </c>
      <c r="BE440" s="1" t="s">
        <v>262</v>
      </c>
      <c r="BF440" s="1" t="s">
        <v>262</v>
      </c>
    </row>
    <row r="441" spans="1:58">
      <c r="B441" s="6" t="s">
        <v>134</v>
      </c>
      <c r="BD441" s="1" t="s">
        <v>262</v>
      </c>
      <c r="BE441" s="1" t="s">
        <v>262</v>
      </c>
      <c r="BF441" s="1" t="s">
        <v>262</v>
      </c>
    </row>
    <row r="442" spans="1:58">
      <c r="B442" s="6" t="s">
        <v>99</v>
      </c>
      <c r="C442" s="24">
        <f>C430</f>
        <v>723341.00000000012</v>
      </c>
      <c r="D442" s="24">
        <f t="shared" ref="D442:BC442" si="24">D430</f>
        <v>729533.99999999988</v>
      </c>
      <c r="E442" s="24">
        <f t="shared" si="24"/>
        <v>734493.00000000012</v>
      </c>
      <c r="F442" s="24">
        <f t="shared" si="24"/>
        <v>733672.00000000012</v>
      </c>
      <c r="G442" s="24">
        <f t="shared" si="24"/>
        <v>728702.99999999988</v>
      </c>
      <c r="H442" s="24">
        <f t="shared" si="24"/>
        <v>728425</v>
      </c>
      <c r="I442" s="24">
        <f t="shared" si="24"/>
        <v>733634.00000000012</v>
      </c>
      <c r="J442" s="24">
        <f t="shared" si="24"/>
        <v>733666.51325624029</v>
      </c>
      <c r="K442" s="24">
        <f t="shared" si="24"/>
        <v>733998.70142182498</v>
      </c>
      <c r="L442" s="24">
        <f t="shared" si="24"/>
        <v>734190.13598644722</v>
      </c>
      <c r="M442" s="24">
        <f t="shared" si="24"/>
        <v>734225.15891440539</v>
      </c>
      <c r="N442" s="24">
        <f t="shared" si="24"/>
        <v>734095.10597245651</v>
      </c>
      <c r="O442" s="24">
        <f t="shared" si="24"/>
        <v>733915.72860612301</v>
      </c>
      <c r="P442" s="24">
        <f t="shared" si="24"/>
        <v>734050.53781874152</v>
      </c>
      <c r="Q442" s="24">
        <f t="shared" si="24"/>
        <v>734153.04768530605</v>
      </c>
      <c r="R442" s="24">
        <f t="shared" si="24"/>
        <v>734234.71192383266</v>
      </c>
      <c r="S442" s="24">
        <f t="shared" si="24"/>
        <v>734250.22826235811</v>
      </c>
      <c r="T442" s="24">
        <f t="shared" si="24"/>
        <v>734277.35889035766</v>
      </c>
      <c r="U442" s="24">
        <f t="shared" si="24"/>
        <v>734591.96284681291</v>
      </c>
      <c r="V442" s="24">
        <f t="shared" si="24"/>
        <v>734874.1097719773</v>
      </c>
      <c r="W442" s="24">
        <f t="shared" si="24"/>
        <v>735121.22040802077</v>
      </c>
      <c r="X442" s="24">
        <f t="shared" si="24"/>
        <v>735305.09793985635</v>
      </c>
      <c r="Y442" s="24">
        <f t="shared" si="24"/>
        <v>735392.90589742467</v>
      </c>
      <c r="Z442" s="24">
        <f t="shared" si="24"/>
        <v>735692.30529599055</v>
      </c>
      <c r="AA442" s="24">
        <f t="shared" si="24"/>
        <v>735815.00991753477</v>
      </c>
      <c r="AB442" s="24">
        <f t="shared" si="24"/>
        <v>735548.94031750225</v>
      </c>
      <c r="AC442" s="24">
        <f t="shared" si="24"/>
        <v>735136.03409516963</v>
      </c>
      <c r="AD442" s="24">
        <f t="shared" si="24"/>
        <v>734482.56637198315</v>
      </c>
      <c r="AE442" s="24">
        <f t="shared" si="24"/>
        <v>733891.5622180783</v>
      </c>
      <c r="AF442" s="24">
        <f t="shared" si="24"/>
        <v>733192.49476820487</v>
      </c>
      <c r="AG442" s="24">
        <f t="shared" si="24"/>
        <v>732700.87163555645</v>
      </c>
      <c r="AH442" s="24">
        <f t="shared" si="24"/>
        <v>732237.40623258974</v>
      </c>
      <c r="AI442" s="24">
        <f t="shared" si="24"/>
        <v>731786.11866813153</v>
      </c>
      <c r="AJ442" s="24">
        <f t="shared" si="24"/>
        <v>731320.1031157024</v>
      </c>
      <c r="AK442" s="24">
        <f t="shared" si="24"/>
        <v>730812.17560645402</v>
      </c>
      <c r="AL442" s="24">
        <f t="shared" si="24"/>
        <v>730254.25156241423</v>
      </c>
      <c r="AM442" s="24">
        <f t="shared" si="24"/>
        <v>729617.00253611919</v>
      </c>
      <c r="AN442" s="24">
        <f t="shared" si="24"/>
        <v>728890.10635858099</v>
      </c>
      <c r="AO442" s="24">
        <f t="shared" si="24"/>
        <v>728067.0487778578</v>
      </c>
      <c r="AP442" s="24">
        <f t="shared" si="24"/>
        <v>727148.06491729361</v>
      </c>
      <c r="AQ442" s="24">
        <f t="shared" si="24"/>
        <v>726125.9874251039</v>
      </c>
      <c r="AR442" s="24">
        <f t="shared" si="24"/>
        <v>725019.83526363969</v>
      </c>
      <c r="AS442" s="24">
        <f t="shared" si="24"/>
        <v>723841.36623821897</v>
      </c>
      <c r="AT442" s="24">
        <f t="shared" si="24"/>
        <v>722597.14829275967</v>
      </c>
      <c r="AU442" s="24">
        <f t="shared" si="24"/>
        <v>721323.87881720101</v>
      </c>
      <c r="AV442" s="24">
        <f t="shared" si="24"/>
        <v>720005.42674622289</v>
      </c>
      <c r="AW442" s="24">
        <f t="shared" si="24"/>
        <v>718664.33649980789</v>
      </c>
      <c r="AX442" s="24">
        <f t="shared" si="24"/>
        <v>717302.94903953536</v>
      </c>
      <c r="AY442" s="24">
        <f t="shared" si="24"/>
        <v>715934.58107837127</v>
      </c>
      <c r="AZ442" s="24">
        <f t="shared" si="24"/>
        <v>714568.04482434259</v>
      </c>
      <c r="BA442" s="24">
        <f t="shared" si="24"/>
        <v>713214.26818024297</v>
      </c>
      <c r="BB442" s="24">
        <f t="shared" si="24"/>
        <v>711875.56137397862</v>
      </c>
      <c r="BC442" s="24">
        <f t="shared" si="24"/>
        <v>710571.83508799796</v>
      </c>
      <c r="BD442" s="1" t="s">
        <v>262</v>
      </c>
      <c r="BE442" s="1" t="s">
        <v>262</v>
      </c>
      <c r="BF442" s="1" t="s">
        <v>262</v>
      </c>
    </row>
    <row r="443" spans="1:58">
      <c r="B443" s="6" t="s">
        <v>135</v>
      </c>
      <c r="BD443" s="1" t="s">
        <v>262</v>
      </c>
      <c r="BE443" s="1" t="s">
        <v>262</v>
      </c>
      <c r="BF443" s="1" t="s">
        <v>262</v>
      </c>
    </row>
    <row r="444" spans="1:58">
      <c r="B444" s="6" t="s">
        <v>136</v>
      </c>
      <c r="BD444" s="1" t="s">
        <v>262</v>
      </c>
      <c r="BE444" s="1" t="s">
        <v>262</v>
      </c>
      <c r="BF444" s="1" t="s">
        <v>262</v>
      </c>
    </row>
    <row r="445" spans="1:58">
      <c r="BD445" s="1" t="s">
        <v>262</v>
      </c>
      <c r="BE445" s="1" t="s">
        <v>262</v>
      </c>
      <c r="BF445" s="1" t="s">
        <v>262</v>
      </c>
    </row>
    <row r="446" spans="1:58">
      <c r="A446" s="6" t="s">
        <v>137</v>
      </c>
      <c r="B446" s="6" t="s">
        <v>130</v>
      </c>
      <c r="C446" s="8">
        <f>IFERROR(C437/C$442,"")</f>
        <v>0</v>
      </c>
      <c r="D446" s="8">
        <f t="shared" ref="D446:BC451" si="25">IFERROR(D437/D$442,"")</f>
        <v>0</v>
      </c>
      <c r="E446" s="8">
        <f t="shared" si="25"/>
        <v>7.1545950744254872E-3</v>
      </c>
      <c r="F446" s="8">
        <f t="shared" si="25"/>
        <v>1.4303394432389403E-2</v>
      </c>
      <c r="G446" s="8">
        <f t="shared" si="25"/>
        <v>2.0670972947826483E-2</v>
      </c>
      <c r="H446" s="8">
        <f t="shared" si="25"/>
        <v>2.6520232007413255E-2</v>
      </c>
      <c r="I446" s="8">
        <f t="shared" si="25"/>
        <v>3.1846942753471073E-2</v>
      </c>
      <c r="J446" s="8">
        <f t="shared" si="25"/>
        <v>3.8258148719252844E-2</v>
      </c>
      <c r="K446" s="8">
        <f t="shared" si="25"/>
        <v>4.4572055771610442E-2</v>
      </c>
      <c r="L446" s="8">
        <f t="shared" si="25"/>
        <v>5.0779505008983469E-2</v>
      </c>
      <c r="M446" s="8">
        <f t="shared" si="25"/>
        <v>5.6954537140093853E-2</v>
      </c>
      <c r="N446" s="8">
        <f t="shared" si="25"/>
        <v>6.312490070084377E-2</v>
      </c>
      <c r="O446" s="8">
        <f t="shared" si="25"/>
        <v>6.9308044972252833E-2</v>
      </c>
      <c r="P446" s="8">
        <f t="shared" si="25"/>
        <v>7.5479641694082583E-2</v>
      </c>
      <c r="Q446" s="8">
        <f t="shared" si="25"/>
        <v>8.166113360945855E-2</v>
      </c>
      <c r="R446" s="8">
        <f t="shared" si="25"/>
        <v>8.7855995120354705E-2</v>
      </c>
      <c r="S446" s="8">
        <f t="shared" si="25"/>
        <v>9.4073830674892042E-2</v>
      </c>
      <c r="T446" s="8">
        <f t="shared" si="25"/>
        <v>0.10030604835361952</v>
      </c>
      <c r="U446" s="8">
        <f t="shared" si="25"/>
        <v>0.10654202039793746</v>
      </c>
      <c r="V446" s="8">
        <f t="shared" si="25"/>
        <v>0.11279370588180646</v>
      </c>
      <c r="W446" s="8">
        <f t="shared" si="25"/>
        <v>0.11922928789651094</v>
      </c>
      <c r="X446" s="8">
        <f t="shared" si="25"/>
        <v>0.12627175511512401</v>
      </c>
      <c r="Y446" s="8">
        <f t="shared" si="25"/>
        <v>0.1338085141801128</v>
      </c>
      <c r="Z446" s="8">
        <f t="shared" si="25"/>
        <v>0.14217716802770056</v>
      </c>
      <c r="AA446" s="8">
        <f t="shared" si="25"/>
        <v>0.15161878212597546</v>
      </c>
      <c r="AB446" s="8">
        <f t="shared" si="25"/>
        <v>0.16405403525519843</v>
      </c>
      <c r="AC446" s="8">
        <f t="shared" si="25"/>
        <v>0.1776575469991522</v>
      </c>
      <c r="AD446" s="8">
        <f t="shared" si="25"/>
        <v>0.19195667911881897</v>
      </c>
      <c r="AE446" s="8">
        <f t="shared" si="25"/>
        <v>0.20658323495939535</v>
      </c>
      <c r="AF446" s="8">
        <f t="shared" si="25"/>
        <v>0.22129624196161587</v>
      </c>
      <c r="AG446" s="8">
        <f t="shared" si="25"/>
        <v>0.23627541421501422</v>
      </c>
      <c r="AH446" s="8">
        <f t="shared" si="25"/>
        <v>0.25120140980251993</v>
      </c>
      <c r="AI446" s="8">
        <f t="shared" si="25"/>
        <v>0.26598932992936364</v>
      </c>
      <c r="AJ446" s="8">
        <f t="shared" si="25"/>
        <v>0.28055836896128333</v>
      </c>
      <c r="AK446" s="8">
        <f t="shared" si="25"/>
        <v>0.2949861795449612</v>
      </c>
      <c r="AL446" s="8">
        <f t="shared" si="25"/>
        <v>0.30930609251939395</v>
      </c>
      <c r="AM446" s="8">
        <f t="shared" si="25"/>
        <v>0.32350695116954148</v>
      </c>
      <c r="AN446" s="8">
        <f t="shared" si="25"/>
        <v>0.33759071362306953</v>
      </c>
      <c r="AO446" s="8">
        <f t="shared" si="25"/>
        <v>0.35154180077609415</v>
      </c>
      <c r="AP446" s="8">
        <f t="shared" si="25"/>
        <v>0.36541857693702612</v>
      </c>
      <c r="AQ446" s="8">
        <f t="shared" si="25"/>
        <v>0.37926441692802593</v>
      </c>
      <c r="AR446" s="8">
        <f t="shared" si="25"/>
        <v>0.3930586114129852</v>
      </c>
      <c r="AS446" s="8">
        <f t="shared" si="25"/>
        <v>0.40683851585308106</v>
      </c>
      <c r="AT446" s="8">
        <f t="shared" si="25"/>
        <v>0.42061363603603164</v>
      </c>
      <c r="AU446" s="8">
        <f t="shared" si="25"/>
        <v>0.43437594435333388</v>
      </c>
      <c r="AV446" s="8">
        <f t="shared" si="25"/>
        <v>0.4481766411146591</v>
      </c>
      <c r="AW446" s="8">
        <f t="shared" si="25"/>
        <v>0.4619851531469012</v>
      </c>
      <c r="AX446" s="8">
        <f t="shared" si="25"/>
        <v>0.47578623654346014</v>
      </c>
      <c r="AY446" s="8">
        <f t="shared" si="25"/>
        <v>0.48957763666775383</v>
      </c>
      <c r="AZ446" s="8">
        <f t="shared" si="25"/>
        <v>0.50334563669901178</v>
      </c>
      <c r="BA446" s="8">
        <f t="shared" si="25"/>
        <v>0.51707959332574438</v>
      </c>
      <c r="BB446" s="8">
        <f t="shared" si="25"/>
        <v>0.53075376091115989</v>
      </c>
      <c r="BC446" s="8">
        <f t="shared" si="25"/>
        <v>0.54437671408913224</v>
      </c>
      <c r="BD446" s="1" t="s">
        <v>262</v>
      </c>
      <c r="BE446" s="1" t="s">
        <v>262</v>
      </c>
      <c r="BF446" s="1" t="s">
        <v>262</v>
      </c>
    </row>
    <row r="447" spans="1:58">
      <c r="B447" s="6" t="s">
        <v>131</v>
      </c>
      <c r="C447" s="8">
        <f t="shared" ref="C447:R451" si="26">IFERROR(C438/C$442,"")</f>
        <v>0.26574741373708938</v>
      </c>
      <c r="D447" s="8">
        <f t="shared" si="26"/>
        <v>0.28218287290242816</v>
      </c>
      <c r="E447" s="8">
        <f t="shared" si="26"/>
        <v>0.29083463014623689</v>
      </c>
      <c r="F447" s="8">
        <f t="shared" si="26"/>
        <v>0.29703464218342795</v>
      </c>
      <c r="G447" s="8">
        <f t="shared" si="26"/>
        <v>0.30198860166624814</v>
      </c>
      <c r="H447" s="8">
        <f t="shared" si="26"/>
        <v>0.31064419809863747</v>
      </c>
      <c r="I447" s="8">
        <f t="shared" si="26"/>
        <v>0.3227113247205009</v>
      </c>
      <c r="J447" s="8">
        <f t="shared" si="26"/>
        <v>0.33136878453974589</v>
      </c>
      <c r="K447" s="8">
        <f t="shared" si="26"/>
        <v>0.33967578028584056</v>
      </c>
      <c r="L447" s="8">
        <f t="shared" si="26"/>
        <v>0.34789201644740919</v>
      </c>
      <c r="M447" s="8">
        <f t="shared" si="26"/>
        <v>0.35597985240973129</v>
      </c>
      <c r="N447" s="8">
        <f t="shared" si="26"/>
        <v>0.36392366276080002</v>
      </c>
      <c r="O447" s="8">
        <f t="shared" si="26"/>
        <v>0.37180460868854992</v>
      </c>
      <c r="P447" s="8">
        <f t="shared" si="26"/>
        <v>0.37940796129741483</v>
      </c>
      <c r="Q447" s="8">
        <f t="shared" si="26"/>
        <v>0.38694935895424454</v>
      </c>
      <c r="R447" s="8">
        <f t="shared" si="26"/>
        <v>0.3944574578920152</v>
      </c>
      <c r="S447" s="8">
        <f t="shared" si="25"/>
        <v>0.40191738802956134</v>
      </c>
      <c r="T447" s="8">
        <f t="shared" si="25"/>
        <v>0.40936154914790684</v>
      </c>
      <c r="U447" s="8">
        <f t="shared" si="25"/>
        <v>0.41651383831409128</v>
      </c>
      <c r="V447" s="8">
        <f t="shared" si="25"/>
        <v>0.4236554221494816</v>
      </c>
      <c r="W447" s="8">
        <f t="shared" si="25"/>
        <v>0.43057766256648744</v>
      </c>
      <c r="X447" s="8">
        <f t="shared" si="25"/>
        <v>0.43678056426593614</v>
      </c>
      <c r="Y447" s="8">
        <f t="shared" si="25"/>
        <v>0.44235754904689362</v>
      </c>
      <c r="Z447" s="8">
        <f t="shared" si="25"/>
        <v>0.44666912915537849</v>
      </c>
      <c r="AA447" s="8">
        <f t="shared" si="25"/>
        <v>0.44979876034018507</v>
      </c>
      <c r="AB447" s="8">
        <f t="shared" si="25"/>
        <v>0.44975894978822517</v>
      </c>
      <c r="AC447" s="8">
        <f t="shared" si="25"/>
        <v>0.44848543216124181</v>
      </c>
      <c r="AD447" s="8">
        <f t="shared" si="25"/>
        <v>0.44639294781831784</v>
      </c>
      <c r="AE447" s="8">
        <f t="shared" si="25"/>
        <v>0.44374001442937905</v>
      </c>
      <c r="AF447" s="8">
        <f t="shared" si="25"/>
        <v>0.44087827839494909</v>
      </c>
      <c r="AG447" s="8">
        <f t="shared" si="25"/>
        <v>0.43778731999536674</v>
      </c>
      <c r="AH447" s="8">
        <f t="shared" si="25"/>
        <v>0.43471870429356857</v>
      </c>
      <c r="AI447" s="8">
        <f t="shared" si="25"/>
        <v>0.43170607901635299</v>
      </c>
      <c r="AJ447" s="8">
        <f t="shared" si="25"/>
        <v>0.42886947433421641</v>
      </c>
      <c r="AK447" s="8">
        <f t="shared" si="25"/>
        <v>0.42615729570139038</v>
      </c>
      <c r="AL447" s="8">
        <f t="shared" si="25"/>
        <v>0.4235422975773161</v>
      </c>
      <c r="AM447" s="8">
        <f t="shared" si="25"/>
        <v>0.42103254957972075</v>
      </c>
      <c r="AN447" s="8">
        <f t="shared" si="25"/>
        <v>0.41858508650000098</v>
      </c>
      <c r="AO447" s="8">
        <f t="shared" si="25"/>
        <v>0.41621741299627674</v>
      </c>
      <c r="AP447" s="8">
        <f t="shared" si="25"/>
        <v>0.41387997555207279</v>
      </c>
      <c r="AQ447" s="8">
        <f t="shared" si="25"/>
        <v>0.41155391824523929</v>
      </c>
      <c r="AR447" s="8">
        <f t="shared" si="25"/>
        <v>0.40921549400987323</v>
      </c>
      <c r="AS447" s="8">
        <f t="shared" si="25"/>
        <v>0.40680279190352309</v>
      </c>
      <c r="AT447" s="8">
        <f t="shared" si="25"/>
        <v>0.40428090930039312</v>
      </c>
      <c r="AU447" s="8">
        <f t="shared" si="25"/>
        <v>0.40163364322309264</v>
      </c>
      <c r="AV447" s="8">
        <f t="shared" si="25"/>
        <v>0.39880792525702519</v>
      </c>
      <c r="AW447" s="8">
        <f t="shared" si="25"/>
        <v>0.39578028559273282</v>
      </c>
      <c r="AX447" s="8">
        <f t="shared" si="25"/>
        <v>0.39253451614807472</v>
      </c>
      <c r="AY447" s="8">
        <f t="shared" si="25"/>
        <v>0.38902909677312164</v>
      </c>
      <c r="AZ447" s="8">
        <f t="shared" si="25"/>
        <v>0.38528134547698017</v>
      </c>
      <c r="BA447" s="8">
        <f t="shared" si="25"/>
        <v>0.38126005165097165</v>
      </c>
      <c r="BB447" s="8">
        <f t="shared" si="25"/>
        <v>0.37696291748376637</v>
      </c>
      <c r="BC447" s="8">
        <f t="shared" si="25"/>
        <v>0.37233385451590117</v>
      </c>
      <c r="BD447" s="1" t="s">
        <v>262</v>
      </c>
      <c r="BE447" s="1" t="s">
        <v>262</v>
      </c>
      <c r="BF447" s="1" t="s">
        <v>262</v>
      </c>
    </row>
    <row r="448" spans="1:58">
      <c r="B448" s="6" t="s">
        <v>132</v>
      </c>
      <c r="C448" s="8">
        <f t="shared" si="26"/>
        <v>0</v>
      </c>
      <c r="D448" s="8">
        <f t="shared" si="25"/>
        <v>0</v>
      </c>
      <c r="E448" s="8">
        <f t="shared" si="25"/>
        <v>0</v>
      </c>
      <c r="F448" s="8">
        <f t="shared" si="25"/>
        <v>0</v>
      </c>
      <c r="G448" s="8">
        <f t="shared" si="25"/>
        <v>0</v>
      </c>
      <c r="H448" s="8">
        <f t="shared" si="25"/>
        <v>0</v>
      </c>
      <c r="I448" s="8">
        <f t="shared" si="25"/>
        <v>0</v>
      </c>
      <c r="J448" s="8">
        <f t="shared" si="25"/>
        <v>0</v>
      </c>
      <c r="K448" s="8">
        <f t="shared" si="25"/>
        <v>0</v>
      </c>
      <c r="L448" s="8">
        <f t="shared" si="25"/>
        <v>0</v>
      </c>
      <c r="M448" s="8">
        <f t="shared" si="25"/>
        <v>0</v>
      </c>
      <c r="N448" s="8">
        <f t="shared" si="25"/>
        <v>0</v>
      </c>
      <c r="O448" s="8">
        <f t="shared" si="25"/>
        <v>0</v>
      </c>
      <c r="P448" s="8">
        <f t="shared" si="25"/>
        <v>0</v>
      </c>
      <c r="Q448" s="8">
        <f t="shared" si="25"/>
        <v>0</v>
      </c>
      <c r="R448" s="8">
        <f t="shared" si="25"/>
        <v>0</v>
      </c>
      <c r="S448" s="8">
        <f t="shared" si="25"/>
        <v>0</v>
      </c>
      <c r="T448" s="8">
        <f t="shared" si="25"/>
        <v>0</v>
      </c>
      <c r="U448" s="8">
        <f t="shared" si="25"/>
        <v>0</v>
      </c>
      <c r="V448" s="8">
        <f t="shared" si="25"/>
        <v>0</v>
      </c>
      <c r="W448" s="8">
        <f t="shared" si="25"/>
        <v>0</v>
      </c>
      <c r="X448" s="8">
        <f t="shared" si="25"/>
        <v>0</v>
      </c>
      <c r="Y448" s="8">
        <f t="shared" si="25"/>
        <v>0</v>
      </c>
      <c r="Z448" s="8">
        <f t="shared" si="25"/>
        <v>0</v>
      </c>
      <c r="AA448" s="8">
        <f t="shared" si="25"/>
        <v>0</v>
      </c>
      <c r="AB448" s="8">
        <f t="shared" si="25"/>
        <v>0</v>
      </c>
      <c r="AC448" s="8">
        <f t="shared" si="25"/>
        <v>0</v>
      </c>
      <c r="AD448" s="8">
        <f t="shared" si="25"/>
        <v>0</v>
      </c>
      <c r="AE448" s="8">
        <f t="shared" si="25"/>
        <v>0</v>
      </c>
      <c r="AF448" s="8">
        <f t="shared" si="25"/>
        <v>0</v>
      </c>
      <c r="AG448" s="8">
        <f t="shared" si="25"/>
        <v>0</v>
      </c>
      <c r="AH448" s="8">
        <f t="shared" si="25"/>
        <v>0</v>
      </c>
      <c r="AI448" s="8">
        <f t="shared" si="25"/>
        <v>0</v>
      </c>
      <c r="AJ448" s="8">
        <f t="shared" si="25"/>
        <v>0</v>
      </c>
      <c r="AK448" s="8">
        <f t="shared" si="25"/>
        <v>0</v>
      </c>
      <c r="AL448" s="8">
        <f t="shared" si="25"/>
        <v>0</v>
      </c>
      <c r="AM448" s="8">
        <f t="shared" si="25"/>
        <v>0</v>
      </c>
      <c r="AN448" s="8">
        <f t="shared" si="25"/>
        <v>0</v>
      </c>
      <c r="AO448" s="8">
        <f t="shared" si="25"/>
        <v>0</v>
      </c>
      <c r="AP448" s="8">
        <f t="shared" si="25"/>
        <v>0</v>
      </c>
      <c r="AQ448" s="8">
        <f t="shared" si="25"/>
        <v>0</v>
      </c>
      <c r="AR448" s="8">
        <f t="shared" si="25"/>
        <v>0</v>
      </c>
      <c r="AS448" s="8">
        <f t="shared" si="25"/>
        <v>0</v>
      </c>
      <c r="AT448" s="8">
        <f t="shared" si="25"/>
        <v>0</v>
      </c>
      <c r="AU448" s="8">
        <f t="shared" si="25"/>
        <v>0</v>
      </c>
      <c r="AV448" s="8">
        <f t="shared" si="25"/>
        <v>0</v>
      </c>
      <c r="AW448" s="8">
        <f t="shared" si="25"/>
        <v>0</v>
      </c>
      <c r="AX448" s="8">
        <f t="shared" si="25"/>
        <v>0</v>
      </c>
      <c r="AY448" s="8">
        <f t="shared" si="25"/>
        <v>0</v>
      </c>
      <c r="AZ448" s="8">
        <f t="shared" si="25"/>
        <v>0</v>
      </c>
      <c r="BA448" s="8">
        <f t="shared" si="25"/>
        <v>0</v>
      </c>
      <c r="BB448" s="8">
        <f t="shared" si="25"/>
        <v>0</v>
      </c>
      <c r="BC448" s="8">
        <f t="shared" si="25"/>
        <v>0</v>
      </c>
      <c r="BD448" s="1" t="s">
        <v>262</v>
      </c>
      <c r="BE448" s="1" t="s">
        <v>262</v>
      </c>
      <c r="BF448" s="1" t="s">
        <v>262</v>
      </c>
    </row>
    <row r="449" spans="1:58">
      <c r="B449" s="6" t="s">
        <v>133</v>
      </c>
      <c r="C449" s="8">
        <f t="shared" si="26"/>
        <v>0.73425258626291046</v>
      </c>
      <c r="D449" s="8">
        <f t="shared" si="25"/>
        <v>0.71781712709757195</v>
      </c>
      <c r="E449" s="8">
        <f t="shared" si="25"/>
        <v>0.70201077477933749</v>
      </c>
      <c r="F449" s="8">
        <f t="shared" si="25"/>
        <v>0.68866196338418251</v>
      </c>
      <c r="G449" s="8">
        <f t="shared" si="25"/>
        <v>0.67734042538592554</v>
      </c>
      <c r="H449" s="8">
        <f t="shared" si="25"/>
        <v>0.66283556989394932</v>
      </c>
      <c r="I449" s="8">
        <f t="shared" si="25"/>
        <v>0.64544173252602788</v>
      </c>
      <c r="J449" s="8">
        <f t="shared" si="25"/>
        <v>0.63037306674100135</v>
      </c>
      <c r="K449" s="8">
        <f t="shared" si="25"/>
        <v>0.61575216394254895</v>
      </c>
      <c r="L449" s="8">
        <f t="shared" si="25"/>
        <v>0.60132847854360716</v>
      </c>
      <c r="M449" s="8">
        <f t="shared" si="25"/>
        <v>0.58706561045017525</v>
      </c>
      <c r="N449" s="8">
        <f t="shared" si="25"/>
        <v>0.57295143653835645</v>
      </c>
      <c r="O449" s="8">
        <f t="shared" si="25"/>
        <v>0.5588873463391969</v>
      </c>
      <c r="P449" s="8">
        <f t="shared" si="25"/>
        <v>0.54511239700850267</v>
      </c>
      <c r="Q449" s="8">
        <f t="shared" si="25"/>
        <v>0.53138950743629709</v>
      </c>
      <c r="R449" s="8">
        <f t="shared" si="25"/>
        <v>0.51768654698763028</v>
      </c>
      <c r="S449" s="8">
        <f t="shared" si="25"/>
        <v>0.5040087812955466</v>
      </c>
      <c r="T449" s="8">
        <f t="shared" si="25"/>
        <v>0.49033240249847354</v>
      </c>
      <c r="U449" s="8">
        <f t="shared" si="25"/>
        <v>0.47694414128797108</v>
      </c>
      <c r="V449" s="8">
        <f t="shared" si="25"/>
        <v>0.46355087196871214</v>
      </c>
      <c r="W449" s="8">
        <f t="shared" si="25"/>
        <v>0.45019304953700168</v>
      </c>
      <c r="X449" s="8">
        <f t="shared" si="25"/>
        <v>0.43694768061893952</v>
      </c>
      <c r="Y449" s="8">
        <f t="shared" si="25"/>
        <v>0.42383393677299336</v>
      </c>
      <c r="Z449" s="8">
        <f t="shared" si="25"/>
        <v>0.4111537028169211</v>
      </c>
      <c r="AA449" s="8">
        <f t="shared" si="25"/>
        <v>0.3985824575338397</v>
      </c>
      <c r="AB449" s="8">
        <f t="shared" si="25"/>
        <v>0.38618701495657642</v>
      </c>
      <c r="AC449" s="8">
        <f t="shared" si="25"/>
        <v>0.37385702083960609</v>
      </c>
      <c r="AD449" s="8">
        <f t="shared" si="25"/>
        <v>0.36165037306286313</v>
      </c>
      <c r="AE449" s="8">
        <f t="shared" si="25"/>
        <v>0.34967675061122566</v>
      </c>
      <c r="AF449" s="8">
        <f t="shared" si="25"/>
        <v>0.3378254796434349</v>
      </c>
      <c r="AG449" s="8">
        <f t="shared" si="25"/>
        <v>0.3259372657896189</v>
      </c>
      <c r="AH449" s="8">
        <f t="shared" si="25"/>
        <v>0.31407988590391145</v>
      </c>
      <c r="AI449" s="8">
        <f t="shared" si="25"/>
        <v>0.30230459105428342</v>
      </c>
      <c r="AJ449" s="8">
        <f t="shared" si="25"/>
        <v>0.29057215670450037</v>
      </c>
      <c r="AK449" s="8">
        <f t="shared" si="25"/>
        <v>0.27885652475364864</v>
      </c>
      <c r="AL449" s="8">
        <f t="shared" si="25"/>
        <v>0.26715160990328979</v>
      </c>
      <c r="AM449" s="8">
        <f t="shared" si="25"/>
        <v>0.25546049925073755</v>
      </c>
      <c r="AN449" s="8">
        <f t="shared" si="25"/>
        <v>0.24382419987692955</v>
      </c>
      <c r="AO449" s="8">
        <f t="shared" si="25"/>
        <v>0.2322407862276292</v>
      </c>
      <c r="AP449" s="8">
        <f t="shared" si="25"/>
        <v>0.22070144751090115</v>
      </c>
      <c r="AQ449" s="8">
        <f t="shared" si="25"/>
        <v>0.20918166482673445</v>
      </c>
      <c r="AR449" s="8">
        <f t="shared" si="25"/>
        <v>0.19772589457714176</v>
      </c>
      <c r="AS449" s="8">
        <f t="shared" si="25"/>
        <v>0.18635869224339613</v>
      </c>
      <c r="AT449" s="8">
        <f t="shared" si="25"/>
        <v>0.17510545466357522</v>
      </c>
      <c r="AU449" s="8">
        <f t="shared" si="25"/>
        <v>0.16399041242357337</v>
      </c>
      <c r="AV449" s="8">
        <f t="shared" si="25"/>
        <v>0.15301543362831554</v>
      </c>
      <c r="AW449" s="8">
        <f t="shared" si="25"/>
        <v>0.14223456126036593</v>
      </c>
      <c r="AX449" s="8">
        <f t="shared" si="25"/>
        <v>0.13167924730846498</v>
      </c>
      <c r="AY449" s="8">
        <f t="shared" si="25"/>
        <v>0.12139326655912457</v>
      </c>
      <c r="AZ449" s="8">
        <f t="shared" si="25"/>
        <v>0.11137301782400801</v>
      </c>
      <c r="BA449" s="8">
        <f t="shared" si="25"/>
        <v>0.10166035502328397</v>
      </c>
      <c r="BB449" s="8">
        <f t="shared" si="25"/>
        <v>9.2283321605073867E-2</v>
      </c>
      <c r="BC449" s="8">
        <f t="shared" si="25"/>
        <v>8.3289431394966792E-2</v>
      </c>
      <c r="BD449" s="1" t="s">
        <v>262</v>
      </c>
      <c r="BE449" s="1" t="s">
        <v>262</v>
      </c>
      <c r="BF449" s="1" t="s">
        <v>262</v>
      </c>
    </row>
    <row r="450" spans="1:58">
      <c r="B450" s="6" t="s">
        <v>134</v>
      </c>
      <c r="C450" s="8">
        <f t="shared" si="26"/>
        <v>0</v>
      </c>
      <c r="D450" s="8">
        <f t="shared" si="25"/>
        <v>0</v>
      </c>
      <c r="E450" s="8">
        <f t="shared" si="25"/>
        <v>0</v>
      </c>
      <c r="F450" s="8">
        <f t="shared" si="25"/>
        <v>0</v>
      </c>
      <c r="G450" s="8">
        <f t="shared" si="25"/>
        <v>0</v>
      </c>
      <c r="H450" s="8">
        <f t="shared" si="25"/>
        <v>0</v>
      </c>
      <c r="I450" s="8">
        <f t="shared" si="25"/>
        <v>0</v>
      </c>
      <c r="J450" s="8">
        <f t="shared" si="25"/>
        <v>0</v>
      </c>
      <c r="K450" s="8">
        <f t="shared" si="25"/>
        <v>0</v>
      </c>
      <c r="L450" s="8">
        <f t="shared" si="25"/>
        <v>0</v>
      </c>
      <c r="M450" s="8">
        <f t="shared" si="25"/>
        <v>0</v>
      </c>
      <c r="N450" s="8">
        <f t="shared" si="25"/>
        <v>0</v>
      </c>
      <c r="O450" s="8">
        <f t="shared" si="25"/>
        <v>0</v>
      </c>
      <c r="P450" s="8">
        <f t="shared" si="25"/>
        <v>0</v>
      </c>
      <c r="Q450" s="8">
        <f t="shared" si="25"/>
        <v>0</v>
      </c>
      <c r="R450" s="8">
        <f t="shared" si="25"/>
        <v>0</v>
      </c>
      <c r="S450" s="8">
        <f t="shared" si="25"/>
        <v>0</v>
      </c>
      <c r="T450" s="8">
        <f t="shared" si="25"/>
        <v>0</v>
      </c>
      <c r="U450" s="8">
        <f t="shared" si="25"/>
        <v>0</v>
      </c>
      <c r="V450" s="8">
        <f t="shared" si="25"/>
        <v>0</v>
      </c>
      <c r="W450" s="8">
        <f t="shared" si="25"/>
        <v>0</v>
      </c>
      <c r="X450" s="8">
        <f t="shared" si="25"/>
        <v>0</v>
      </c>
      <c r="Y450" s="8">
        <f t="shared" si="25"/>
        <v>0</v>
      </c>
      <c r="Z450" s="8">
        <f t="shared" si="25"/>
        <v>0</v>
      </c>
      <c r="AA450" s="8">
        <f t="shared" si="25"/>
        <v>0</v>
      </c>
      <c r="AB450" s="8">
        <f t="shared" si="25"/>
        <v>0</v>
      </c>
      <c r="AC450" s="8">
        <f t="shared" si="25"/>
        <v>0</v>
      </c>
      <c r="AD450" s="8">
        <f t="shared" si="25"/>
        <v>0</v>
      </c>
      <c r="AE450" s="8">
        <f t="shared" si="25"/>
        <v>0</v>
      </c>
      <c r="AF450" s="8">
        <f t="shared" si="25"/>
        <v>0</v>
      </c>
      <c r="AG450" s="8">
        <f t="shared" si="25"/>
        <v>0</v>
      </c>
      <c r="AH450" s="8">
        <f t="shared" si="25"/>
        <v>0</v>
      </c>
      <c r="AI450" s="8">
        <f t="shared" si="25"/>
        <v>0</v>
      </c>
      <c r="AJ450" s="8">
        <f t="shared" si="25"/>
        <v>0</v>
      </c>
      <c r="AK450" s="8">
        <f t="shared" si="25"/>
        <v>0</v>
      </c>
      <c r="AL450" s="8">
        <f t="shared" si="25"/>
        <v>0</v>
      </c>
      <c r="AM450" s="8">
        <f t="shared" si="25"/>
        <v>0</v>
      </c>
      <c r="AN450" s="8">
        <f t="shared" si="25"/>
        <v>0</v>
      </c>
      <c r="AO450" s="8">
        <f t="shared" si="25"/>
        <v>0</v>
      </c>
      <c r="AP450" s="8">
        <f t="shared" si="25"/>
        <v>0</v>
      </c>
      <c r="AQ450" s="8">
        <f t="shared" si="25"/>
        <v>0</v>
      </c>
      <c r="AR450" s="8">
        <f t="shared" si="25"/>
        <v>0</v>
      </c>
      <c r="AS450" s="8">
        <f t="shared" si="25"/>
        <v>0</v>
      </c>
      <c r="AT450" s="8">
        <f t="shared" si="25"/>
        <v>0</v>
      </c>
      <c r="AU450" s="8">
        <f t="shared" si="25"/>
        <v>0</v>
      </c>
      <c r="AV450" s="8">
        <f t="shared" si="25"/>
        <v>0</v>
      </c>
      <c r="AW450" s="8">
        <f t="shared" si="25"/>
        <v>0</v>
      </c>
      <c r="AX450" s="8">
        <f t="shared" si="25"/>
        <v>0</v>
      </c>
      <c r="AY450" s="8">
        <f t="shared" si="25"/>
        <v>0</v>
      </c>
      <c r="AZ450" s="8">
        <f t="shared" si="25"/>
        <v>0</v>
      </c>
      <c r="BA450" s="8">
        <f t="shared" si="25"/>
        <v>0</v>
      </c>
      <c r="BB450" s="8">
        <f t="shared" si="25"/>
        <v>0</v>
      </c>
      <c r="BC450" s="8">
        <f t="shared" si="25"/>
        <v>0</v>
      </c>
      <c r="BD450" s="1" t="s">
        <v>262</v>
      </c>
      <c r="BE450" s="1" t="s">
        <v>262</v>
      </c>
      <c r="BF450" s="1" t="s">
        <v>262</v>
      </c>
    </row>
    <row r="451" spans="1:58">
      <c r="B451" s="6" t="s">
        <v>99</v>
      </c>
      <c r="C451" s="8">
        <f t="shared" si="26"/>
        <v>1</v>
      </c>
      <c r="D451" s="8">
        <f t="shared" si="25"/>
        <v>1</v>
      </c>
      <c r="E451" s="8">
        <f t="shared" si="25"/>
        <v>1</v>
      </c>
      <c r="F451" s="8">
        <f t="shared" si="25"/>
        <v>1</v>
      </c>
      <c r="G451" s="8">
        <f t="shared" si="25"/>
        <v>1</v>
      </c>
      <c r="H451" s="8">
        <f t="shared" si="25"/>
        <v>1</v>
      </c>
      <c r="I451" s="8">
        <f t="shared" si="25"/>
        <v>1</v>
      </c>
      <c r="J451" s="8">
        <f t="shared" si="25"/>
        <v>1</v>
      </c>
      <c r="K451" s="8">
        <f t="shared" si="25"/>
        <v>1</v>
      </c>
      <c r="L451" s="8">
        <f t="shared" si="25"/>
        <v>1</v>
      </c>
      <c r="M451" s="8">
        <f t="shared" si="25"/>
        <v>1</v>
      </c>
      <c r="N451" s="8">
        <f t="shared" ref="N451:BC451" si="27">IFERROR(N442/N$442,"")</f>
        <v>1</v>
      </c>
      <c r="O451" s="8">
        <f t="shared" si="27"/>
        <v>1</v>
      </c>
      <c r="P451" s="8">
        <f t="shared" si="27"/>
        <v>1</v>
      </c>
      <c r="Q451" s="8">
        <f t="shared" si="27"/>
        <v>1</v>
      </c>
      <c r="R451" s="8">
        <f t="shared" si="27"/>
        <v>1</v>
      </c>
      <c r="S451" s="8">
        <f t="shared" si="27"/>
        <v>1</v>
      </c>
      <c r="T451" s="8">
        <f t="shared" si="27"/>
        <v>1</v>
      </c>
      <c r="U451" s="8">
        <f t="shared" si="27"/>
        <v>1</v>
      </c>
      <c r="V451" s="8">
        <f t="shared" si="27"/>
        <v>1</v>
      </c>
      <c r="W451" s="8">
        <f t="shared" si="27"/>
        <v>1</v>
      </c>
      <c r="X451" s="8">
        <f t="shared" si="27"/>
        <v>1</v>
      </c>
      <c r="Y451" s="8">
        <f t="shared" si="27"/>
        <v>1</v>
      </c>
      <c r="Z451" s="8">
        <f t="shared" si="27"/>
        <v>1</v>
      </c>
      <c r="AA451" s="8">
        <f t="shared" si="27"/>
        <v>1</v>
      </c>
      <c r="AB451" s="8">
        <f t="shared" si="27"/>
        <v>1</v>
      </c>
      <c r="AC451" s="8">
        <f t="shared" si="27"/>
        <v>1</v>
      </c>
      <c r="AD451" s="8">
        <f t="shared" si="27"/>
        <v>1</v>
      </c>
      <c r="AE451" s="8">
        <f t="shared" si="27"/>
        <v>1</v>
      </c>
      <c r="AF451" s="8">
        <f t="shared" si="27"/>
        <v>1</v>
      </c>
      <c r="AG451" s="8">
        <f t="shared" si="27"/>
        <v>1</v>
      </c>
      <c r="AH451" s="8">
        <f t="shared" si="27"/>
        <v>1</v>
      </c>
      <c r="AI451" s="8">
        <f t="shared" si="27"/>
        <v>1</v>
      </c>
      <c r="AJ451" s="8">
        <f t="shared" si="27"/>
        <v>1</v>
      </c>
      <c r="AK451" s="8">
        <f t="shared" si="27"/>
        <v>1</v>
      </c>
      <c r="AL451" s="8">
        <f t="shared" si="27"/>
        <v>1</v>
      </c>
      <c r="AM451" s="8">
        <f t="shared" si="27"/>
        <v>1</v>
      </c>
      <c r="AN451" s="8">
        <f t="shared" si="27"/>
        <v>1</v>
      </c>
      <c r="AO451" s="8">
        <f t="shared" si="27"/>
        <v>1</v>
      </c>
      <c r="AP451" s="8">
        <f t="shared" si="27"/>
        <v>1</v>
      </c>
      <c r="AQ451" s="8">
        <f t="shared" si="27"/>
        <v>1</v>
      </c>
      <c r="AR451" s="8">
        <f t="shared" si="27"/>
        <v>1</v>
      </c>
      <c r="AS451" s="8">
        <f t="shared" si="27"/>
        <v>1</v>
      </c>
      <c r="AT451" s="8">
        <f t="shared" si="27"/>
        <v>1</v>
      </c>
      <c r="AU451" s="8">
        <f t="shared" si="27"/>
        <v>1</v>
      </c>
      <c r="AV451" s="8">
        <f t="shared" si="27"/>
        <v>1</v>
      </c>
      <c r="AW451" s="8">
        <f t="shared" si="27"/>
        <v>1</v>
      </c>
      <c r="AX451" s="8">
        <f t="shared" si="27"/>
        <v>1</v>
      </c>
      <c r="AY451" s="8">
        <f t="shared" si="27"/>
        <v>1</v>
      </c>
      <c r="AZ451" s="8">
        <f t="shared" si="27"/>
        <v>1</v>
      </c>
      <c r="BA451" s="8">
        <f t="shared" si="27"/>
        <v>1</v>
      </c>
      <c r="BB451" s="8">
        <f t="shared" si="27"/>
        <v>1</v>
      </c>
      <c r="BC451" s="8">
        <f t="shared" si="27"/>
        <v>1</v>
      </c>
      <c r="BD451" s="1" t="s">
        <v>262</v>
      </c>
      <c r="BE451" s="1" t="s">
        <v>262</v>
      </c>
      <c r="BF451" s="1" t="s">
        <v>262</v>
      </c>
    </row>
    <row r="452" spans="1:58">
      <c r="B452" s="6" t="s">
        <v>135</v>
      </c>
      <c r="BD452" s="1" t="s">
        <v>262</v>
      </c>
      <c r="BE452" s="1" t="s">
        <v>262</v>
      </c>
      <c r="BF452" s="1" t="s">
        <v>262</v>
      </c>
    </row>
    <row r="453" spans="1:58">
      <c r="B453" s="6" t="s">
        <v>136</v>
      </c>
      <c r="BD453" s="1" t="s">
        <v>262</v>
      </c>
      <c r="BE453" s="1" t="s">
        <v>262</v>
      </c>
      <c r="BF453" s="1" t="s">
        <v>262</v>
      </c>
    </row>
    <row r="454" spans="1:58">
      <c r="BD454" s="1" t="s">
        <v>262</v>
      </c>
      <c r="BE454" s="1" t="s">
        <v>262</v>
      </c>
      <c r="BF454" s="1" t="s">
        <v>262</v>
      </c>
    </row>
    <row r="455" spans="1:58">
      <c r="A455" s="6" t="s">
        <v>116</v>
      </c>
      <c r="B455" s="6" t="s">
        <v>117</v>
      </c>
      <c r="BD455" s="1" t="s">
        <v>262</v>
      </c>
      <c r="BE455" s="1" t="s">
        <v>262</v>
      </c>
      <c r="BF455" s="1" t="s">
        <v>262</v>
      </c>
    </row>
    <row r="456" spans="1:58">
      <c r="B456" s="6" t="s">
        <v>118</v>
      </c>
      <c r="BD456" s="1" t="s">
        <v>262</v>
      </c>
      <c r="BE456" s="1" t="s">
        <v>262</v>
      </c>
      <c r="BF456" s="1" t="s">
        <v>262</v>
      </c>
    </row>
    <row r="457" spans="1:58">
      <c r="B457" s="6" t="s">
        <v>119</v>
      </c>
      <c r="BD457" s="1" t="s">
        <v>262</v>
      </c>
      <c r="BE457" s="1" t="s">
        <v>262</v>
      </c>
      <c r="BF457" s="1" t="s">
        <v>262</v>
      </c>
    </row>
    <row r="458" spans="1:58">
      <c r="B458" s="6" t="s">
        <v>120</v>
      </c>
      <c r="BD458" s="1" t="s">
        <v>262</v>
      </c>
      <c r="BE458" s="1" t="s">
        <v>262</v>
      </c>
      <c r="BF458" s="1" t="s">
        <v>262</v>
      </c>
    </row>
    <row r="459" spans="1:58">
      <c r="B459" s="6" t="s">
        <v>121</v>
      </c>
      <c r="BD459" s="1" t="s">
        <v>262</v>
      </c>
      <c r="BE459" s="1" t="s">
        <v>262</v>
      </c>
      <c r="BF459" s="1" t="s">
        <v>262</v>
      </c>
    </row>
    <row r="460" spans="1:58">
      <c r="B460" s="6" t="s">
        <v>122</v>
      </c>
      <c r="BD460" s="1" t="s">
        <v>262</v>
      </c>
      <c r="BE460" s="1" t="s">
        <v>262</v>
      </c>
      <c r="BF460" s="1" t="s">
        <v>262</v>
      </c>
    </row>
    <row r="461" spans="1:58">
      <c r="BD461" s="1" t="s">
        <v>262</v>
      </c>
      <c r="BE461" s="1" t="s">
        <v>262</v>
      </c>
      <c r="BF461" s="1" t="s">
        <v>262</v>
      </c>
    </row>
    <row r="462" spans="1:58">
      <c r="A462" s="6" t="s">
        <v>123</v>
      </c>
      <c r="B462" s="6" t="s">
        <v>124</v>
      </c>
      <c r="BD462" s="1" t="s">
        <v>262</v>
      </c>
      <c r="BE462" s="1" t="s">
        <v>262</v>
      </c>
      <c r="BF462" s="1" t="s">
        <v>262</v>
      </c>
    </row>
    <row r="463" spans="1:58">
      <c r="B463" s="6" t="s">
        <v>125</v>
      </c>
      <c r="BD463" s="1" t="s">
        <v>262</v>
      </c>
      <c r="BE463" s="1" t="s">
        <v>262</v>
      </c>
      <c r="BF463" s="1" t="s">
        <v>262</v>
      </c>
    </row>
    <row r="464" spans="1:58">
      <c r="B464" s="6" t="s">
        <v>126</v>
      </c>
      <c r="BD464" s="1" t="s">
        <v>262</v>
      </c>
      <c r="BE464" s="1" t="s">
        <v>262</v>
      </c>
      <c r="BF464" s="1" t="s">
        <v>262</v>
      </c>
    </row>
    <row r="465" spans="2:58">
      <c r="B465" s="6" t="s">
        <v>127</v>
      </c>
      <c r="BD465" s="1" t="s">
        <v>262</v>
      </c>
      <c r="BE465" s="1" t="s">
        <v>262</v>
      </c>
      <c r="BF465" s="1" t="s">
        <v>262</v>
      </c>
    </row>
    <row r="466" spans="2:58">
      <c r="B466" s="6" t="s">
        <v>128</v>
      </c>
      <c r="BD466" s="1" t="s">
        <v>262</v>
      </c>
      <c r="BE466" s="1" t="s">
        <v>262</v>
      </c>
      <c r="BF466" s="1" t="s">
        <v>262</v>
      </c>
    </row>
    <row r="467" spans="2:58">
      <c r="B467" s="6" t="s">
        <v>122</v>
      </c>
      <c r="BD467" s="1" t="s">
        <v>262</v>
      </c>
      <c r="BE467" s="1" t="s">
        <v>262</v>
      </c>
      <c r="BF467" s="1" t="s">
        <v>262</v>
      </c>
    </row>
    <row r="468" spans="2:58">
      <c r="BD468" s="1" t="s">
        <v>262</v>
      </c>
      <c r="BE468" s="1" t="s">
        <v>262</v>
      </c>
      <c r="BF468" s="1" t="s">
        <v>262</v>
      </c>
    </row>
    <row r="469" spans="2:58">
      <c r="BD469" s="1" t="s">
        <v>262</v>
      </c>
      <c r="BE469" s="1" t="s">
        <v>262</v>
      </c>
      <c r="BF469" s="1" t="s">
        <v>262</v>
      </c>
    </row>
    <row r="470" spans="2:58">
      <c r="H470" s="8"/>
      <c r="BD470" s="1" t="s">
        <v>262</v>
      </c>
      <c r="BE470" s="1" t="s">
        <v>262</v>
      </c>
      <c r="BF470" s="1" t="s">
        <v>262</v>
      </c>
    </row>
    <row r="471" spans="2:58">
      <c r="BD471" s="1" t="s">
        <v>262</v>
      </c>
      <c r="BE471" s="1" t="s">
        <v>262</v>
      </c>
      <c r="BF471" s="1" t="s">
        <v>262</v>
      </c>
    </row>
    <row r="472" spans="2:58">
      <c r="B472" s="6" t="s">
        <v>152</v>
      </c>
      <c r="BD472" s="1" t="s">
        <v>262</v>
      </c>
      <c r="BE472" s="1" t="s">
        <v>262</v>
      </c>
      <c r="BF472" s="1" t="s">
        <v>262</v>
      </c>
    </row>
    <row r="473" spans="2:58">
      <c r="B473" s="6" t="s">
        <v>154</v>
      </c>
      <c r="BD473" s="1" t="s">
        <v>262</v>
      </c>
      <c r="BE473" s="1" t="s">
        <v>262</v>
      </c>
      <c r="BF473" s="1" t="s">
        <v>262</v>
      </c>
    </row>
    <row r="474" spans="2:58">
      <c r="B474" s="6" t="s">
        <v>156</v>
      </c>
      <c r="BD474" s="1" t="s">
        <v>262</v>
      </c>
      <c r="BE474" s="1" t="s">
        <v>262</v>
      </c>
      <c r="BF474" s="1" t="s">
        <v>262</v>
      </c>
    </row>
    <row r="475" spans="2:58">
      <c r="B475" s="6" t="s">
        <v>158</v>
      </c>
      <c r="BD475" s="1" t="s">
        <v>262</v>
      </c>
      <c r="BE475" s="1" t="s">
        <v>262</v>
      </c>
      <c r="BF475" s="1" t="s">
        <v>262</v>
      </c>
    </row>
    <row r="476" spans="2:58">
      <c r="B476" s="6" t="s">
        <v>160</v>
      </c>
      <c r="BD476" s="1" t="s">
        <v>262</v>
      </c>
      <c r="BE476" s="1" t="s">
        <v>262</v>
      </c>
      <c r="BF476" s="1" t="s">
        <v>262</v>
      </c>
    </row>
    <row r="477" spans="2:58">
      <c r="B477" s="6" t="s">
        <v>162</v>
      </c>
      <c r="BD477" s="1" t="s">
        <v>262</v>
      </c>
      <c r="BE477" s="1" t="s">
        <v>262</v>
      </c>
      <c r="BF477" s="1" t="s">
        <v>262</v>
      </c>
    </row>
    <row r="478" spans="2:58">
      <c r="B478" s="6" t="s">
        <v>164</v>
      </c>
      <c r="BD478" s="1" t="s">
        <v>262</v>
      </c>
      <c r="BE478" s="1" t="s">
        <v>262</v>
      </c>
      <c r="BF478" s="1" t="s">
        <v>262</v>
      </c>
    </row>
    <row r="479" spans="2:58">
      <c r="B479" s="6" t="s">
        <v>166</v>
      </c>
      <c r="BD479" s="1" t="s">
        <v>262</v>
      </c>
      <c r="BE479" s="1" t="s">
        <v>262</v>
      </c>
      <c r="BF479" s="1" t="s">
        <v>262</v>
      </c>
    </row>
    <row r="480" spans="2:58">
      <c r="B480" s="6" t="s">
        <v>168</v>
      </c>
      <c r="BD480" s="1" t="s">
        <v>262</v>
      </c>
      <c r="BE480" s="1" t="s">
        <v>262</v>
      </c>
      <c r="BF480" s="1" t="s">
        <v>262</v>
      </c>
    </row>
    <row r="481" spans="2:58">
      <c r="B481" s="6" t="s">
        <v>170</v>
      </c>
      <c r="BD481" s="1" t="s">
        <v>262</v>
      </c>
      <c r="BE481" s="1" t="s">
        <v>262</v>
      </c>
      <c r="BF481" s="1" t="s">
        <v>262</v>
      </c>
    </row>
    <row r="482" spans="2:58">
      <c r="B482" s="6" t="s">
        <v>172</v>
      </c>
      <c r="BD482" s="1" t="s">
        <v>262</v>
      </c>
      <c r="BE482" s="1" t="s">
        <v>262</v>
      </c>
      <c r="BF482" s="1" t="s">
        <v>262</v>
      </c>
    </row>
    <row r="483" spans="2:58">
      <c r="B483" s="6" t="s">
        <v>174</v>
      </c>
      <c r="BD483" s="1" t="s">
        <v>262</v>
      </c>
      <c r="BE483" s="1" t="s">
        <v>262</v>
      </c>
      <c r="BF483" s="1" t="s">
        <v>262</v>
      </c>
    </row>
    <row r="484" spans="2:58">
      <c r="B484" s="6" t="s">
        <v>176</v>
      </c>
      <c r="BD484" s="1" t="s">
        <v>262</v>
      </c>
      <c r="BE484" s="1" t="s">
        <v>262</v>
      </c>
      <c r="BF484" s="1" t="s">
        <v>262</v>
      </c>
    </row>
    <row r="485" spans="2:58">
      <c r="B485" s="6" t="s">
        <v>178</v>
      </c>
      <c r="BD485" s="1" t="s">
        <v>262</v>
      </c>
      <c r="BE485" s="1" t="s">
        <v>262</v>
      </c>
      <c r="BF485" s="1" t="s">
        <v>262</v>
      </c>
    </row>
    <row r="486" spans="2:58">
      <c r="B486" s="6" t="s">
        <v>180</v>
      </c>
      <c r="BD486" s="1" t="s">
        <v>262</v>
      </c>
      <c r="BE486" s="1" t="s">
        <v>262</v>
      </c>
      <c r="BF486" s="1" t="s">
        <v>262</v>
      </c>
    </row>
    <row r="487" spans="2:58">
      <c r="B487" s="6" t="s">
        <v>155</v>
      </c>
      <c r="BD487" s="1" t="s">
        <v>262</v>
      </c>
      <c r="BE487" s="1" t="s">
        <v>262</v>
      </c>
      <c r="BF487" s="1" t="s">
        <v>262</v>
      </c>
    </row>
    <row r="488" spans="2:58">
      <c r="B488" s="6" t="s">
        <v>157</v>
      </c>
      <c r="BD488" s="1" t="s">
        <v>262</v>
      </c>
      <c r="BE488" s="1" t="s">
        <v>262</v>
      </c>
      <c r="BF488" s="1" t="s">
        <v>262</v>
      </c>
    </row>
    <row r="489" spans="2:58">
      <c r="B489" s="6" t="s">
        <v>159</v>
      </c>
      <c r="BD489" s="1" t="s">
        <v>262</v>
      </c>
      <c r="BE489" s="1" t="s">
        <v>262</v>
      </c>
      <c r="BF489" s="1" t="s">
        <v>262</v>
      </c>
    </row>
    <row r="490" spans="2:58">
      <c r="B490" s="6" t="s">
        <v>161</v>
      </c>
      <c r="BD490" s="1" t="s">
        <v>262</v>
      </c>
      <c r="BE490" s="1" t="s">
        <v>262</v>
      </c>
      <c r="BF490" s="1" t="s">
        <v>262</v>
      </c>
    </row>
    <row r="491" spans="2:58">
      <c r="B491" s="6" t="s">
        <v>163</v>
      </c>
      <c r="BD491" s="1" t="s">
        <v>262</v>
      </c>
      <c r="BE491" s="1" t="s">
        <v>262</v>
      </c>
      <c r="BF491" s="1" t="s">
        <v>262</v>
      </c>
    </row>
    <row r="492" spans="2:58">
      <c r="B492" s="6" t="s">
        <v>165</v>
      </c>
      <c r="BD492" s="1" t="s">
        <v>262</v>
      </c>
      <c r="BE492" s="1" t="s">
        <v>262</v>
      </c>
      <c r="BF492" s="1" t="s">
        <v>262</v>
      </c>
    </row>
    <row r="493" spans="2:58">
      <c r="B493" s="6" t="s">
        <v>167</v>
      </c>
      <c r="BD493" s="1" t="s">
        <v>262</v>
      </c>
      <c r="BE493" s="1" t="s">
        <v>262</v>
      </c>
      <c r="BF493" s="1" t="s">
        <v>262</v>
      </c>
    </row>
    <row r="494" spans="2:58">
      <c r="B494" s="6" t="s">
        <v>169</v>
      </c>
      <c r="BD494" s="1" t="s">
        <v>262</v>
      </c>
      <c r="BE494" s="1" t="s">
        <v>262</v>
      </c>
      <c r="BF494" s="1" t="s">
        <v>262</v>
      </c>
    </row>
    <row r="495" spans="2:58">
      <c r="B495" s="6" t="s">
        <v>171</v>
      </c>
      <c r="BD495" s="1" t="s">
        <v>262</v>
      </c>
      <c r="BE495" s="1" t="s">
        <v>262</v>
      </c>
      <c r="BF495" s="1" t="s">
        <v>262</v>
      </c>
    </row>
    <row r="496" spans="2:58">
      <c r="B496" s="6" t="s">
        <v>173</v>
      </c>
      <c r="BD496" s="1" t="s">
        <v>262</v>
      </c>
      <c r="BE496" s="1" t="s">
        <v>262</v>
      </c>
      <c r="BF496" s="1" t="s">
        <v>262</v>
      </c>
    </row>
    <row r="497" spans="2:58">
      <c r="B497" s="6" t="s">
        <v>175</v>
      </c>
      <c r="BD497" s="1" t="s">
        <v>262</v>
      </c>
      <c r="BE497" s="1" t="s">
        <v>262</v>
      </c>
      <c r="BF497" s="1" t="s">
        <v>262</v>
      </c>
    </row>
    <row r="498" spans="2:58">
      <c r="B498" s="6" t="s">
        <v>177</v>
      </c>
      <c r="BD498" s="1" t="s">
        <v>262</v>
      </c>
      <c r="BE498" s="1" t="s">
        <v>262</v>
      </c>
      <c r="BF498" s="1" t="s">
        <v>262</v>
      </c>
    </row>
    <row r="499" spans="2:58">
      <c r="B499" s="6" t="s">
        <v>179</v>
      </c>
      <c r="BD499" s="1" t="s">
        <v>262</v>
      </c>
      <c r="BE499" s="1" t="s">
        <v>262</v>
      </c>
      <c r="BF499" s="1" t="s">
        <v>262</v>
      </c>
    </row>
    <row r="500" spans="2:58">
      <c r="B500" s="6" t="s">
        <v>181</v>
      </c>
      <c r="BD500" s="1" t="s">
        <v>262</v>
      </c>
      <c r="BE500" s="1" t="s">
        <v>262</v>
      </c>
      <c r="BF500" s="1" t="s">
        <v>262</v>
      </c>
    </row>
    <row r="501" spans="2:58">
      <c r="B501" s="6" t="s">
        <v>182</v>
      </c>
      <c r="BD501" s="1" t="s">
        <v>262</v>
      </c>
      <c r="BE501" s="1" t="s">
        <v>262</v>
      </c>
      <c r="BF501" s="1" t="s">
        <v>262</v>
      </c>
    </row>
    <row r="502" spans="2:58">
      <c r="B502" s="6" t="s">
        <v>183</v>
      </c>
      <c r="BD502" s="1" t="s">
        <v>262</v>
      </c>
      <c r="BE502" s="1" t="s">
        <v>262</v>
      </c>
      <c r="BF502" s="1" t="s">
        <v>262</v>
      </c>
    </row>
    <row r="503" spans="2:58">
      <c r="B503" s="6" t="s">
        <v>184</v>
      </c>
      <c r="BD503" s="1" t="s">
        <v>262</v>
      </c>
      <c r="BE503" s="1" t="s">
        <v>262</v>
      </c>
      <c r="BF503" s="1" t="s">
        <v>262</v>
      </c>
    </row>
    <row r="504" spans="2:58">
      <c r="B504" s="6" t="s">
        <v>185</v>
      </c>
      <c r="BD504" s="1" t="s">
        <v>262</v>
      </c>
      <c r="BE504" s="1" t="s">
        <v>262</v>
      </c>
      <c r="BF504" s="1" t="s">
        <v>262</v>
      </c>
    </row>
    <row r="505" spans="2:58">
      <c r="B505" s="6" t="s">
        <v>186</v>
      </c>
      <c r="BD505" s="1" t="s">
        <v>262</v>
      </c>
      <c r="BE505" s="1" t="s">
        <v>262</v>
      </c>
      <c r="BF505" s="1" t="s">
        <v>262</v>
      </c>
    </row>
    <row r="506" spans="2:58">
      <c r="B506" s="6" t="s">
        <v>187</v>
      </c>
      <c r="BD506" s="1" t="s">
        <v>262</v>
      </c>
      <c r="BE506" s="1" t="s">
        <v>262</v>
      </c>
      <c r="BF506" s="1" t="s">
        <v>262</v>
      </c>
    </row>
    <row r="507" spans="2:58">
      <c r="B507" s="6" t="s">
        <v>188</v>
      </c>
      <c r="BD507" s="1" t="s">
        <v>262</v>
      </c>
      <c r="BE507" s="1" t="s">
        <v>262</v>
      </c>
      <c r="BF507" s="1" t="s">
        <v>262</v>
      </c>
    </row>
    <row r="508" spans="2:58">
      <c r="B508" s="6" t="s">
        <v>189</v>
      </c>
      <c r="BD508" s="1" t="s">
        <v>262</v>
      </c>
      <c r="BE508" s="1" t="s">
        <v>262</v>
      </c>
      <c r="BF508" s="1" t="s">
        <v>262</v>
      </c>
    </row>
    <row r="509" spans="2:58">
      <c r="B509" s="6" t="s">
        <v>190</v>
      </c>
      <c r="BD509" s="1" t="s">
        <v>262</v>
      </c>
      <c r="BE509" s="1" t="s">
        <v>262</v>
      </c>
      <c r="BF509" s="1" t="s">
        <v>262</v>
      </c>
    </row>
    <row r="510" spans="2:58">
      <c r="B510" s="6" t="s">
        <v>191</v>
      </c>
      <c r="BD510" s="1" t="s">
        <v>262</v>
      </c>
      <c r="BE510" s="1" t="s">
        <v>262</v>
      </c>
      <c r="BF510" s="1" t="s">
        <v>262</v>
      </c>
    </row>
    <row r="511" spans="2:58">
      <c r="B511" s="6" t="s">
        <v>192</v>
      </c>
      <c r="BD511" s="1" t="s">
        <v>262</v>
      </c>
      <c r="BE511" s="1" t="s">
        <v>262</v>
      </c>
      <c r="BF511" s="1" t="s">
        <v>262</v>
      </c>
    </row>
    <row r="512" spans="2:58">
      <c r="B512" s="6" t="s">
        <v>193</v>
      </c>
      <c r="BD512" s="1" t="s">
        <v>262</v>
      </c>
      <c r="BE512" s="1" t="s">
        <v>262</v>
      </c>
      <c r="BF512" s="1" t="s">
        <v>262</v>
      </c>
    </row>
    <row r="513" spans="2:58">
      <c r="B513" s="6" t="s">
        <v>194</v>
      </c>
      <c r="BD513" s="1" t="s">
        <v>262</v>
      </c>
      <c r="BE513" s="1" t="s">
        <v>262</v>
      </c>
      <c r="BF513" s="1" t="s">
        <v>262</v>
      </c>
    </row>
    <row r="514" spans="2:58">
      <c r="B514" s="6" t="s">
        <v>195</v>
      </c>
      <c r="BD514" s="1" t="s">
        <v>262</v>
      </c>
      <c r="BE514" s="1" t="s">
        <v>262</v>
      </c>
      <c r="BF514" s="1" t="s">
        <v>262</v>
      </c>
    </row>
    <row r="515" spans="2:58">
      <c r="B515" s="6" t="s">
        <v>196</v>
      </c>
      <c r="BD515" s="1" t="s">
        <v>262</v>
      </c>
      <c r="BE515" s="1" t="s">
        <v>262</v>
      </c>
      <c r="BF515" s="1" t="s">
        <v>262</v>
      </c>
    </row>
    <row r="516" spans="2:58">
      <c r="B516" s="6" t="s">
        <v>197</v>
      </c>
      <c r="BD516" s="1" t="s">
        <v>262</v>
      </c>
      <c r="BE516" s="1" t="s">
        <v>262</v>
      </c>
      <c r="BF516" s="1" t="s">
        <v>262</v>
      </c>
    </row>
    <row r="517" spans="2:58">
      <c r="B517" s="6" t="s">
        <v>198</v>
      </c>
      <c r="BD517" s="1" t="s">
        <v>262</v>
      </c>
      <c r="BE517" s="1" t="s">
        <v>262</v>
      </c>
      <c r="BF517" s="1" t="s">
        <v>262</v>
      </c>
    </row>
    <row r="518" spans="2:58">
      <c r="B518" s="6" t="s">
        <v>199</v>
      </c>
      <c r="BD518" s="1" t="s">
        <v>262</v>
      </c>
      <c r="BE518" s="1" t="s">
        <v>262</v>
      </c>
      <c r="BF518" s="1" t="s">
        <v>262</v>
      </c>
    </row>
    <row r="519" spans="2:58">
      <c r="B519" s="6" t="s">
        <v>200</v>
      </c>
      <c r="BD519" s="1" t="s">
        <v>262</v>
      </c>
      <c r="BE519" s="1" t="s">
        <v>262</v>
      </c>
      <c r="BF519" s="1" t="s">
        <v>262</v>
      </c>
    </row>
    <row r="520" spans="2:58">
      <c r="B520" s="6" t="s">
        <v>201</v>
      </c>
      <c r="BD520" s="1" t="s">
        <v>262</v>
      </c>
      <c r="BE520" s="1" t="s">
        <v>262</v>
      </c>
      <c r="BF520" s="1" t="s">
        <v>262</v>
      </c>
    </row>
    <row r="521" spans="2:58">
      <c r="B521" s="6" t="s">
        <v>202</v>
      </c>
      <c r="BD521" s="1" t="s">
        <v>262</v>
      </c>
      <c r="BE521" s="1" t="s">
        <v>262</v>
      </c>
      <c r="BF521" s="1" t="s">
        <v>262</v>
      </c>
    </row>
    <row r="522" spans="2:58">
      <c r="B522" s="6" t="s">
        <v>203</v>
      </c>
      <c r="BD522" s="1" t="s">
        <v>262</v>
      </c>
      <c r="BE522" s="1" t="s">
        <v>262</v>
      </c>
      <c r="BF522" s="1" t="s">
        <v>262</v>
      </c>
    </row>
    <row r="523" spans="2:58">
      <c r="B523" s="6" t="s">
        <v>204</v>
      </c>
      <c r="BD523" s="1" t="s">
        <v>262</v>
      </c>
      <c r="BE523" s="1" t="s">
        <v>262</v>
      </c>
      <c r="BF523" s="1" t="s">
        <v>262</v>
      </c>
    </row>
    <row r="524" spans="2:58">
      <c r="B524" s="6" t="s">
        <v>205</v>
      </c>
      <c r="BD524" s="1" t="s">
        <v>262</v>
      </c>
      <c r="BE524" s="1" t="s">
        <v>262</v>
      </c>
      <c r="BF524" s="1" t="s">
        <v>262</v>
      </c>
    </row>
    <row r="525" spans="2:58">
      <c r="B525" s="6" t="s">
        <v>206</v>
      </c>
      <c r="BD525" s="1" t="s">
        <v>262</v>
      </c>
      <c r="BE525" s="1" t="s">
        <v>262</v>
      </c>
      <c r="BF525" s="1" t="s">
        <v>262</v>
      </c>
    </row>
    <row r="526" spans="2:58">
      <c r="B526" s="6" t="s">
        <v>207</v>
      </c>
      <c r="BD526" s="1" t="s">
        <v>262</v>
      </c>
      <c r="BE526" s="1" t="s">
        <v>262</v>
      </c>
      <c r="BF526" s="1" t="s">
        <v>262</v>
      </c>
    </row>
    <row r="527" spans="2:58">
      <c r="B527" s="6" t="s">
        <v>208</v>
      </c>
      <c r="BD527" s="1" t="s">
        <v>262</v>
      </c>
      <c r="BE527" s="1" t="s">
        <v>262</v>
      </c>
      <c r="BF527" s="1" t="s">
        <v>262</v>
      </c>
    </row>
    <row r="528" spans="2:58">
      <c r="B528" s="6" t="s">
        <v>209</v>
      </c>
      <c r="BD528" s="1" t="s">
        <v>262</v>
      </c>
      <c r="BE528" s="1" t="s">
        <v>262</v>
      </c>
      <c r="BF528" s="1" t="s">
        <v>262</v>
      </c>
    </row>
    <row r="529" spans="2:58">
      <c r="B529" s="6" t="s">
        <v>210</v>
      </c>
      <c r="BD529" s="1" t="s">
        <v>262</v>
      </c>
      <c r="BE529" s="1" t="s">
        <v>262</v>
      </c>
      <c r="BF529" s="1" t="s">
        <v>262</v>
      </c>
    </row>
    <row r="530" spans="2:58">
      <c r="B530" s="6" t="s">
        <v>211</v>
      </c>
      <c r="BD530" s="1" t="s">
        <v>262</v>
      </c>
      <c r="BE530" s="1" t="s">
        <v>262</v>
      </c>
      <c r="BF530" s="1" t="s">
        <v>262</v>
      </c>
    </row>
    <row r="531" spans="2:58">
      <c r="B531" s="6" t="s">
        <v>212</v>
      </c>
      <c r="BD531" s="1" t="s">
        <v>262</v>
      </c>
      <c r="BE531" s="1" t="s">
        <v>262</v>
      </c>
      <c r="BF531" s="1" t="s">
        <v>262</v>
      </c>
    </row>
    <row r="532" spans="2:58">
      <c r="B532" s="6" t="s">
        <v>213</v>
      </c>
      <c r="BD532" s="1" t="s">
        <v>262</v>
      </c>
      <c r="BE532" s="1" t="s">
        <v>262</v>
      </c>
      <c r="BF532" s="1" t="s">
        <v>262</v>
      </c>
    </row>
    <row r="533" spans="2:58">
      <c r="B533" s="6" t="s">
        <v>214</v>
      </c>
      <c r="BD533" s="1" t="s">
        <v>262</v>
      </c>
      <c r="BE533" s="1" t="s">
        <v>262</v>
      </c>
      <c r="BF533" s="1" t="s">
        <v>262</v>
      </c>
    </row>
    <row r="534" spans="2:58">
      <c r="B534" s="6" t="s">
        <v>215</v>
      </c>
      <c r="BD534" s="1" t="s">
        <v>262</v>
      </c>
      <c r="BE534" s="1" t="s">
        <v>262</v>
      </c>
      <c r="BF534" s="1" t="s">
        <v>262</v>
      </c>
    </row>
    <row r="535" spans="2:58">
      <c r="B535" s="6" t="s">
        <v>216</v>
      </c>
      <c r="BD535" s="1" t="s">
        <v>262</v>
      </c>
      <c r="BE535" s="1" t="s">
        <v>262</v>
      </c>
      <c r="BF535" s="1" t="s">
        <v>262</v>
      </c>
    </row>
    <row r="536" spans="2:58">
      <c r="B536" s="6" t="s">
        <v>217</v>
      </c>
      <c r="BD536" s="1" t="s">
        <v>262</v>
      </c>
      <c r="BE536" s="1" t="s">
        <v>262</v>
      </c>
      <c r="BF536" s="1" t="s">
        <v>262</v>
      </c>
    </row>
    <row r="537" spans="2:58">
      <c r="B537" s="6" t="s">
        <v>218</v>
      </c>
      <c r="BD537" s="1" t="s">
        <v>262</v>
      </c>
      <c r="BE537" s="1" t="s">
        <v>262</v>
      </c>
      <c r="BF537" s="1" t="s">
        <v>262</v>
      </c>
    </row>
    <row r="538" spans="2:58">
      <c r="B538" s="6" t="s">
        <v>219</v>
      </c>
      <c r="BD538" s="1" t="s">
        <v>262</v>
      </c>
      <c r="BE538" s="1" t="s">
        <v>262</v>
      </c>
      <c r="BF538" s="1" t="s">
        <v>262</v>
      </c>
    </row>
    <row r="539" spans="2:58">
      <c r="B539" s="6" t="s">
        <v>220</v>
      </c>
      <c r="BD539" s="1" t="s">
        <v>262</v>
      </c>
      <c r="BE539" s="1" t="s">
        <v>262</v>
      </c>
      <c r="BF539" s="1" t="s">
        <v>262</v>
      </c>
    </row>
    <row r="540" spans="2:58">
      <c r="B540" s="6" t="s">
        <v>221</v>
      </c>
      <c r="BD540" s="1" t="s">
        <v>262</v>
      </c>
      <c r="BE540" s="1" t="s">
        <v>262</v>
      </c>
      <c r="BF540" s="1" t="s">
        <v>262</v>
      </c>
    </row>
    <row r="541" spans="2:58">
      <c r="B541" s="6" t="s">
        <v>222</v>
      </c>
      <c r="BD541" s="1" t="s">
        <v>262</v>
      </c>
      <c r="BE541" s="1" t="s">
        <v>262</v>
      </c>
      <c r="BF541" s="1" t="s">
        <v>262</v>
      </c>
    </row>
    <row r="542" spans="2:58">
      <c r="B542" s="6" t="s">
        <v>223</v>
      </c>
      <c r="BD542" s="1" t="s">
        <v>262</v>
      </c>
      <c r="BE542" s="1" t="s">
        <v>262</v>
      </c>
      <c r="BF542" s="1" t="s">
        <v>262</v>
      </c>
    </row>
    <row r="543" spans="2:58">
      <c r="B543" s="6" t="s">
        <v>224</v>
      </c>
      <c r="BD543" s="1" t="s">
        <v>262</v>
      </c>
      <c r="BE543" s="1" t="s">
        <v>262</v>
      </c>
      <c r="BF543" s="1" t="s">
        <v>262</v>
      </c>
    </row>
    <row r="544" spans="2:58">
      <c r="B544" s="6" t="s">
        <v>225</v>
      </c>
      <c r="BD544" s="1" t="s">
        <v>262</v>
      </c>
      <c r="BE544" s="1" t="s">
        <v>262</v>
      </c>
      <c r="BF544" s="1" t="s">
        <v>262</v>
      </c>
    </row>
    <row r="545" spans="2:58">
      <c r="B545" s="6" t="s">
        <v>226</v>
      </c>
      <c r="BD545" s="1" t="s">
        <v>262</v>
      </c>
      <c r="BE545" s="1" t="s">
        <v>262</v>
      </c>
      <c r="BF545" s="1" t="s">
        <v>262</v>
      </c>
    </row>
    <row r="546" spans="2:58">
      <c r="B546" s="6" t="s">
        <v>227</v>
      </c>
      <c r="BD546" s="1" t="s">
        <v>262</v>
      </c>
      <c r="BE546" s="1" t="s">
        <v>262</v>
      </c>
      <c r="BF546" s="1" t="s">
        <v>262</v>
      </c>
    </row>
    <row r="547" spans="2:58">
      <c r="B547" s="6" t="s">
        <v>228</v>
      </c>
      <c r="BD547" s="1" t="s">
        <v>262</v>
      </c>
      <c r="BE547" s="1" t="s">
        <v>262</v>
      </c>
      <c r="BF547" s="1" t="s">
        <v>262</v>
      </c>
    </row>
    <row r="548" spans="2:58">
      <c r="B548" s="6" t="s">
        <v>229</v>
      </c>
      <c r="BD548" s="1" t="s">
        <v>262</v>
      </c>
      <c r="BE548" s="1" t="s">
        <v>262</v>
      </c>
      <c r="BF548" s="1" t="s">
        <v>262</v>
      </c>
    </row>
    <row r="549" spans="2:58">
      <c r="B549" s="6" t="s">
        <v>230</v>
      </c>
      <c r="BD549" s="1" t="s">
        <v>262</v>
      </c>
      <c r="BE549" s="1" t="s">
        <v>262</v>
      </c>
      <c r="BF549" s="1" t="s">
        <v>262</v>
      </c>
    </row>
    <row r="550" spans="2:58">
      <c r="B550" s="6" t="s">
        <v>231</v>
      </c>
      <c r="BD550" s="1" t="s">
        <v>262</v>
      </c>
      <c r="BE550" s="1" t="s">
        <v>262</v>
      </c>
      <c r="BF550" s="1" t="s">
        <v>262</v>
      </c>
    </row>
    <row r="551" spans="2:58">
      <c r="B551" s="6" t="s">
        <v>232</v>
      </c>
      <c r="BD551" s="1" t="s">
        <v>262</v>
      </c>
      <c r="BE551" s="1" t="s">
        <v>262</v>
      </c>
      <c r="BF551" s="1" t="s">
        <v>262</v>
      </c>
    </row>
    <row r="552" spans="2:58">
      <c r="B552" s="6" t="s">
        <v>233</v>
      </c>
      <c r="BD552" s="1" t="s">
        <v>262</v>
      </c>
      <c r="BE552" s="1" t="s">
        <v>262</v>
      </c>
      <c r="BF552" s="1" t="s">
        <v>262</v>
      </c>
    </row>
    <row r="553" spans="2:58">
      <c r="B553" s="6" t="s">
        <v>234</v>
      </c>
      <c r="BD553" s="1" t="s">
        <v>262</v>
      </c>
      <c r="BE553" s="1" t="s">
        <v>262</v>
      </c>
      <c r="BF553" s="1" t="s">
        <v>262</v>
      </c>
    </row>
    <row r="554" spans="2:58">
      <c r="B554" s="6" t="s">
        <v>235</v>
      </c>
      <c r="BD554" s="1" t="s">
        <v>262</v>
      </c>
      <c r="BE554" s="1" t="s">
        <v>262</v>
      </c>
      <c r="BF554" s="1" t="s">
        <v>262</v>
      </c>
    </row>
    <row r="555" spans="2:58">
      <c r="B555" s="6" t="s">
        <v>236</v>
      </c>
      <c r="BD555" s="1" t="s">
        <v>262</v>
      </c>
      <c r="BE555" s="1" t="s">
        <v>262</v>
      </c>
      <c r="BF555" s="1" t="s">
        <v>262</v>
      </c>
    </row>
    <row r="556" spans="2:58">
      <c r="B556" s="6" t="s">
        <v>237</v>
      </c>
      <c r="BD556" s="1" t="s">
        <v>262</v>
      </c>
      <c r="BE556" s="1" t="s">
        <v>262</v>
      </c>
      <c r="BF556" s="1" t="s">
        <v>262</v>
      </c>
    </row>
    <row r="557" spans="2:58">
      <c r="B557" s="6" t="s">
        <v>238</v>
      </c>
      <c r="BD557" s="1" t="s">
        <v>262</v>
      </c>
      <c r="BE557" s="1" t="s">
        <v>262</v>
      </c>
      <c r="BF557" s="1" t="s">
        <v>262</v>
      </c>
    </row>
    <row r="558" spans="2:58">
      <c r="B558" s="6" t="s">
        <v>239</v>
      </c>
      <c r="BD558" s="1" t="s">
        <v>262</v>
      </c>
      <c r="BE558" s="1" t="s">
        <v>262</v>
      </c>
      <c r="BF558" s="1" t="s">
        <v>262</v>
      </c>
    </row>
    <row r="559" spans="2:58">
      <c r="B559" s="6" t="s">
        <v>240</v>
      </c>
    </row>
    <row r="560" spans="2:58">
      <c r="B560" s="6" t="s">
        <v>241</v>
      </c>
    </row>
    <row r="561" spans="2:21">
      <c r="B561" s="6" t="s">
        <v>242</v>
      </c>
    </row>
    <row r="562" spans="2:21">
      <c r="B562" s="6" t="s">
        <v>243</v>
      </c>
    </row>
    <row r="563" spans="2:21">
      <c r="B563" s="6" t="s">
        <v>244</v>
      </c>
    </row>
    <row r="564" spans="2:21">
      <c r="B564" s="6" t="s">
        <v>245</v>
      </c>
    </row>
    <row r="565" spans="2:21">
      <c r="B565" s="6" t="s">
        <v>246</v>
      </c>
    </row>
    <row r="566" spans="2:21">
      <c r="B566" s="6" t="s">
        <v>247</v>
      </c>
    </row>
    <row r="567" spans="2:21">
      <c r="B567" s="6" t="s">
        <v>248</v>
      </c>
    </row>
    <row r="568" spans="2:21">
      <c r="B568" s="6" t="s">
        <v>249</v>
      </c>
    </row>
    <row r="569" spans="2:21">
      <c r="B569" s="6" t="s">
        <v>250</v>
      </c>
    </row>
    <row r="570" spans="2:21">
      <c r="B570" s="6" t="s">
        <v>251</v>
      </c>
    </row>
    <row r="571" spans="2:21">
      <c r="B571" s="6" t="s">
        <v>252</v>
      </c>
    </row>
    <row r="572" spans="2:21">
      <c r="B572" s="6" t="s">
        <v>253</v>
      </c>
    </row>
    <row r="573" spans="2:21">
      <c r="N573" s="8" t="s">
        <v>254</v>
      </c>
      <c r="O573" s="8">
        <v>80.941443304599659</v>
      </c>
      <c r="P573" s="8">
        <v>81.234529648594787</v>
      </c>
      <c r="Q573" s="8">
        <v>81.590854778192764</v>
      </c>
      <c r="R573" s="8" t="s">
        <v>254</v>
      </c>
      <c r="S573" s="8">
        <v>86.921769811050737</v>
      </c>
      <c r="T573" s="8">
        <v>87.096689459479165</v>
      </c>
      <c r="U573" s="8">
        <v>87.502653632890372</v>
      </c>
    </row>
  </sheetData>
  <phoneticPr fontId="6"/>
  <pageMargins left="0.75" right="0.75" top="0.4" bottom="0.51" header="0.41" footer="0.51200000000000001"/>
  <pageSetup paperSize="8" scale="47" fitToHeight="4"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topLeftCell="A10"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'総括表(地区)'!$A$206</f>
        <v>：総人口増減_年間_地区別(基本推計)</v>
      </c>
      <c r="K1" s="87" t="s">
        <v>30</v>
      </c>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09" t="s">
        <v>39</v>
      </c>
      <c r="G3" s="110">
        <f>'総括表(地区)'!D206</f>
        <v>2630.9999999999418</v>
      </c>
      <c r="H3" s="110">
        <f>'総括表(地区)'!E206</f>
        <v>2054.0000000001164</v>
      </c>
      <c r="I3" s="110">
        <f>'総括表(地区)'!F206</f>
        <v>-446.0000000000291</v>
      </c>
      <c r="J3" s="110">
        <f>'総括表(地区)'!G206</f>
        <v>-2311.0000000000291</v>
      </c>
      <c r="K3" s="110">
        <f>'総括表(地区)'!H206</f>
        <v>107</v>
      </c>
    </row>
    <row r="4" spans="1:11" s="89" customFormat="1" ht="15" customHeight="1">
      <c r="A4" s="88"/>
      <c r="D4" s="150" t="str">
        <f>"調布地区"</f>
        <v>調布地区</v>
      </c>
      <c r="E4" s="151"/>
      <c r="F4" s="111" t="s">
        <v>39</v>
      </c>
      <c r="G4" s="112">
        <f>'総括表(地区)'!D207</f>
        <v>1352.9999999998836</v>
      </c>
      <c r="H4" s="112">
        <f>'総括表(地区)'!E207</f>
        <v>1489</v>
      </c>
      <c r="I4" s="112">
        <f>'総括表(地区)'!F207</f>
        <v>220.00000000005821</v>
      </c>
      <c r="J4" s="112">
        <f>'総括表(地区)'!G207</f>
        <v>-1425.9999999999709</v>
      </c>
      <c r="K4" s="112">
        <f>'総括表(地区)'!H207</f>
        <v>-259.00000000011642</v>
      </c>
    </row>
    <row r="5" spans="1:11" s="89" customFormat="1" ht="15" customHeight="1">
      <c r="A5" s="88"/>
      <c r="D5" s="152" t="str">
        <f>"蒲田地区"</f>
        <v>蒲田地区</v>
      </c>
      <c r="E5" s="153"/>
      <c r="F5" s="113" t="s">
        <v>39</v>
      </c>
      <c r="G5" s="114">
        <f>'総括表(地区)'!D208</f>
        <v>2209.000000000291</v>
      </c>
      <c r="H5" s="114">
        <f>'総括表(地区)'!E208</f>
        <v>1416</v>
      </c>
      <c r="I5" s="114">
        <f>'総括表(地区)'!F208</f>
        <v>-594.99999999994179</v>
      </c>
      <c r="J5" s="114">
        <f>'総括表(地区)'!G208</f>
        <v>-1232.0000000000582</v>
      </c>
      <c r="K5" s="114">
        <f>'総括表(地区)'!H208</f>
        <v>-126.00000000011642</v>
      </c>
    </row>
    <row r="6" spans="1:11" s="92" customFormat="1" ht="15" customHeight="1">
      <c r="A6" s="91"/>
      <c r="D6" s="154" t="str">
        <f>"区全域"</f>
        <v>区全域</v>
      </c>
      <c r="E6" s="155"/>
      <c r="F6" s="115" t="s">
        <v>39</v>
      </c>
      <c r="G6" s="116">
        <f>'総括表(地区)'!D209</f>
        <v>6193.0000000001164</v>
      </c>
      <c r="H6" s="116">
        <f>'総括表(地区)'!E209</f>
        <v>4959.0000000001164</v>
      </c>
      <c r="I6" s="116">
        <f>'総括表(地区)'!F209</f>
        <v>-821</v>
      </c>
      <c r="J6" s="116">
        <f>'総括表(地区)'!G209</f>
        <v>-4969</v>
      </c>
      <c r="K6" s="116">
        <f>'総括表(地区)'!H209</f>
        <v>-278.00000000023283</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10">
        <f>'総括表(地区)'!I206</f>
        <v>2236.9999999998836</v>
      </c>
      <c r="C9" s="110">
        <f>'総括表(地区)'!J206</f>
        <v>220.61732055814355</v>
      </c>
      <c r="D9" s="110">
        <f>'総括表(地区)'!K206</f>
        <v>312.33986733533675</v>
      </c>
      <c r="E9" s="110">
        <f>'総括表(地区)'!L206</f>
        <v>251.12736358406255</v>
      </c>
      <c r="F9" s="110">
        <f>'総括表(地区)'!M206</f>
        <v>212.06008829933126</v>
      </c>
      <c r="G9" s="110">
        <f>'総括表(地区)'!N206</f>
        <v>154.904528529034</v>
      </c>
      <c r="H9" s="110">
        <f>'総括表(地区)'!O206</f>
        <v>170.91272910035332</v>
      </c>
      <c r="I9" s="110">
        <f>'総括表(地区)'!P206</f>
        <v>274.62500527015072</v>
      </c>
      <c r="J9" s="110">
        <f>'総括表(地区)'!Q206</f>
        <v>292.82059336020029</v>
      </c>
      <c r="K9" s="110">
        <f>'総括表(地区)'!R206</f>
        <v>311.09841939707985</v>
      </c>
    </row>
    <row r="10" spans="1:11" s="92" customFormat="1" ht="15" customHeight="1">
      <c r="A10" s="96" t="str">
        <f>"調布地区"</f>
        <v>調布地区</v>
      </c>
      <c r="B10" s="112">
        <f>'総括表(地区)'!I207</f>
        <v>434.0000000000291</v>
      </c>
      <c r="C10" s="112">
        <f>'総括表(地区)'!J207</f>
        <v>-200.60938538395567</v>
      </c>
      <c r="D10" s="112">
        <f>'総括表(地区)'!K207</f>
        <v>-117.06322734014248</v>
      </c>
      <c r="E10" s="112">
        <f>'総括表(地区)'!L207</f>
        <v>-145.15351518720854</v>
      </c>
      <c r="F10" s="112">
        <f>'総括表(地区)'!M207</f>
        <v>-171.19673333986429</v>
      </c>
      <c r="G10" s="112">
        <f>'総括表(地区)'!N207</f>
        <v>-207.72970630828058</v>
      </c>
      <c r="H10" s="112">
        <f>'総括表(地区)'!O207</f>
        <v>-205.2380093857937</v>
      </c>
      <c r="I10" s="112">
        <f>'総括表(地区)'!P207</f>
        <v>-113.80367581546307</v>
      </c>
      <c r="J10" s="112">
        <f>'総括表(地区)'!Q207</f>
        <v>-111.49709337839158</v>
      </c>
      <c r="K10" s="112">
        <f>'総括表(地区)'!R207</f>
        <v>-93.321507989487145</v>
      </c>
    </row>
    <row r="11" spans="1:11" s="92" customFormat="1" ht="15" customHeight="1">
      <c r="A11" s="98" t="str">
        <f>"蒲田地区"</f>
        <v>蒲田地区</v>
      </c>
      <c r="B11" s="114">
        <f>'総括表(地区)'!I208</f>
        <v>2537.9999999999418</v>
      </c>
      <c r="C11" s="114">
        <f>'総括表(地区)'!J208</f>
        <v>12.505321066186298</v>
      </c>
      <c r="D11" s="114">
        <f>'総括表(地区)'!K208</f>
        <v>136.91152558976319</v>
      </c>
      <c r="E11" s="114">
        <f>'総括表(地区)'!L208</f>
        <v>85.460716225381475</v>
      </c>
      <c r="F11" s="114">
        <f>'総括表(地区)'!M208</f>
        <v>-5.8404270011815242</v>
      </c>
      <c r="G11" s="114">
        <f>'総括表(地区)'!N208</f>
        <v>-77.227764170092996</v>
      </c>
      <c r="H11" s="114">
        <f>'総括表(地区)'!O208</f>
        <v>-145.05208604794461</v>
      </c>
      <c r="I11" s="114">
        <f>'総括表(地区)'!P208</f>
        <v>-26.012116836209316</v>
      </c>
      <c r="J11" s="114">
        <f>'総括表(地区)'!Q208</f>
        <v>-78.813633417361416</v>
      </c>
      <c r="K11" s="114">
        <f>'総括表(地区)'!R208</f>
        <v>-136.11267288069939</v>
      </c>
    </row>
    <row r="12" spans="1:11" s="92" customFormat="1" ht="15" customHeight="1">
      <c r="A12" s="100" t="str">
        <f>"区全域"</f>
        <v>区全域</v>
      </c>
      <c r="B12" s="116">
        <f>'総括表(地区)'!I209</f>
        <v>5208.9999999998836</v>
      </c>
      <c r="C12" s="116">
        <f>'総括表(地区)'!J209</f>
        <v>32.513256240286864</v>
      </c>
      <c r="D12" s="116">
        <f>'総括表(地区)'!K209</f>
        <v>332.18816558504477</v>
      </c>
      <c r="E12" s="116">
        <f>'総括表(地区)'!L209</f>
        <v>191.43456462223548</v>
      </c>
      <c r="F12" s="116">
        <f>'総括表(地区)'!M209</f>
        <v>35.022927958169021</v>
      </c>
      <c r="G12" s="116">
        <f>'総括表(地区)'!N209</f>
        <v>-130.05294194933958</v>
      </c>
      <c r="H12" s="116">
        <f>'総括表(地区)'!O209</f>
        <v>-179.37736633326858</v>
      </c>
      <c r="I12" s="116">
        <f>'総括表(地区)'!P209</f>
        <v>134.80921261850744</v>
      </c>
      <c r="J12" s="116">
        <f>'総括表(地区)'!Q209</f>
        <v>102.50986656430177</v>
      </c>
      <c r="K12" s="116">
        <f>'総括表(地区)'!R209</f>
        <v>81.664238526951522</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10">
        <f>'総括表(地区)'!S206</f>
        <v>303.23455958455452</v>
      </c>
      <c r="C15" s="110">
        <f>'総括表(地区)'!T206</f>
        <v>350.64986133822822</v>
      </c>
      <c r="D15" s="110">
        <f>'総括表(地区)'!U206</f>
        <v>467.10232478575199</v>
      </c>
      <c r="E15" s="110">
        <f>'総括表(地区)'!V206</f>
        <v>501.58700829080772</v>
      </c>
      <c r="F15" s="110">
        <f>'総括表(地区)'!W206</f>
        <v>512.28247503718012</v>
      </c>
      <c r="G15" s="110">
        <f>'総括表(地区)'!X206</f>
        <v>506.60533380988636</v>
      </c>
      <c r="H15" s="110">
        <f>'総括表(地区)'!Y206</f>
        <v>480.16195688344305</v>
      </c>
      <c r="I15" s="110">
        <f>'総括表(地区)'!Z206</f>
        <v>575.29546167326043</v>
      </c>
      <c r="J15" s="110">
        <f>'総括表(地区)'!AA206</f>
        <v>515.2820663296734</v>
      </c>
      <c r="K15" s="110">
        <f>'総括表(地区)'!AB206</f>
        <v>382.37022049393272</v>
      </c>
    </row>
    <row r="16" spans="1:11" s="92" customFormat="1" ht="15" customHeight="1">
      <c r="A16" s="96" t="str">
        <f t="shared" si="0"/>
        <v>調布地区</v>
      </c>
      <c r="B16" s="112">
        <f>'総括表(地区)'!S207</f>
        <v>-110.20546556942281</v>
      </c>
      <c r="C16" s="112">
        <f>'総括表(地区)'!T207</f>
        <v>-117.35275500669377</v>
      </c>
      <c r="D16" s="112">
        <f>'総括表(地区)'!U207</f>
        <v>-37.625659980985802</v>
      </c>
      <c r="E16" s="112">
        <f>'総括表(地区)'!V207</f>
        <v>-50.091014804551378</v>
      </c>
      <c r="F16" s="112">
        <f>'総括表(地区)'!W207</f>
        <v>-86.305178709386382</v>
      </c>
      <c r="G16" s="112">
        <f>'総括表(地区)'!X207</f>
        <v>-104.41267819461063</v>
      </c>
      <c r="H16" s="112">
        <f>'総括表(地区)'!Y207</f>
        <v>-152.47006479461561</v>
      </c>
      <c r="I16" s="112">
        <f>'総括表(地区)'!Z207</f>
        <v>-94.584765636856901</v>
      </c>
      <c r="J16" s="112">
        <f>'総括表(地区)'!AA207</f>
        <v>-146.54776004859013</v>
      </c>
      <c r="K16" s="112">
        <f>'総括表(地区)'!AB207</f>
        <v>-224.84984875534428</v>
      </c>
    </row>
    <row r="17" spans="1:11" s="92" customFormat="1" ht="15" customHeight="1">
      <c r="A17" s="98" t="str">
        <f t="shared" si="0"/>
        <v>蒲田地区</v>
      </c>
      <c r="B17" s="114">
        <f>'総括表(地区)'!S208</f>
        <v>-177.51275548967533</v>
      </c>
      <c r="C17" s="114">
        <f>'総括表(地区)'!T208</f>
        <v>-206.16647833219031</v>
      </c>
      <c r="D17" s="114">
        <f>'総括表(地区)'!U208</f>
        <v>-114.87270834931405</v>
      </c>
      <c r="E17" s="114">
        <f>'総括表(地区)'!V208</f>
        <v>-169.34906832175329</v>
      </c>
      <c r="F17" s="114">
        <f>'総括表(地区)'!W208</f>
        <v>-178.86666028451873</v>
      </c>
      <c r="G17" s="114">
        <f>'総括表(地区)'!X208</f>
        <v>-218.31512377999024</v>
      </c>
      <c r="H17" s="114">
        <f>'総括表(地区)'!Y208</f>
        <v>-239.88393452065066</v>
      </c>
      <c r="I17" s="114">
        <f>'総括表(地区)'!Z208</f>
        <v>-181.31129747000523</v>
      </c>
      <c r="J17" s="114">
        <f>'総括表(地区)'!AA208</f>
        <v>-246.02968473703368</v>
      </c>
      <c r="K17" s="114">
        <f>'総括表(地区)'!AB208</f>
        <v>-423.58997177117271</v>
      </c>
    </row>
    <row r="18" spans="1:11" s="92" customFormat="1" ht="15" customHeight="1">
      <c r="A18" s="100" t="str">
        <f t="shared" si="0"/>
        <v>区全域</v>
      </c>
      <c r="B18" s="116">
        <f>'総括表(地区)'!S209</f>
        <v>15.516338525339961</v>
      </c>
      <c r="C18" s="116">
        <f>'総括表(地区)'!T209</f>
        <v>27.130627999431454</v>
      </c>
      <c r="D18" s="116">
        <f>'総括表(地区)'!U209</f>
        <v>314.60395645548124</v>
      </c>
      <c r="E18" s="116">
        <f>'総括表(地区)'!V209</f>
        <v>282.14692516438663</v>
      </c>
      <c r="F18" s="116">
        <f>'総括表(地区)'!W209</f>
        <v>247.11063604336232</v>
      </c>
      <c r="G18" s="116">
        <f>'総括表(地区)'!X209</f>
        <v>183.87753183534369</v>
      </c>
      <c r="H18" s="116">
        <f>'総括表(地区)'!Y209</f>
        <v>87.807957568089478</v>
      </c>
      <c r="I18" s="116">
        <f>'総括表(地区)'!Z209</f>
        <v>299.39939856645651</v>
      </c>
      <c r="J18" s="116">
        <f>'総括表(地区)'!AA209</f>
        <v>122.70462154399138</v>
      </c>
      <c r="K18" s="116">
        <f>'総括表(地区)'!AB209</f>
        <v>-266.06960003252607</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10">
        <f>'総括表(地区)'!AC206</f>
        <v>334.10160353474203</v>
      </c>
      <c r="C21" s="110">
        <f>'総括表(地区)'!AD206</f>
        <v>234.3839244490664</v>
      </c>
      <c r="D21" s="110">
        <f>'総括表(地区)'!AE206</f>
        <v>263.12654363070033</v>
      </c>
      <c r="E21" s="110">
        <f>'総括表(地区)'!AF206</f>
        <v>182.01296972425189</v>
      </c>
      <c r="F21" s="110">
        <f>'総括表(地区)'!AG206</f>
        <v>272.32921655650716</v>
      </c>
      <c r="G21" s="110">
        <f>'総括表(地区)'!AH206</f>
        <v>278.87030402259552</v>
      </c>
      <c r="H21" s="110">
        <f>'総括表(地区)'!AI206</f>
        <v>294.20899048485444</v>
      </c>
      <c r="I21" s="110">
        <f>'総括表(地区)'!AJ206</f>
        <v>299.10145956007182</v>
      </c>
      <c r="J21" s="110">
        <f>'総括表(地区)'!AK206</f>
        <v>291.62640657738666</v>
      </c>
      <c r="K21" s="110">
        <f>'総括表(地区)'!AL206</f>
        <v>287.81348407300538</v>
      </c>
    </row>
    <row r="22" spans="1:11" s="92" customFormat="1" ht="15" customHeight="1">
      <c r="A22" s="96" t="str">
        <f t="shared" si="1"/>
        <v>調布地区</v>
      </c>
      <c r="B22" s="112">
        <f>'総括表(地区)'!AC207</f>
        <v>-281.72828157825279</v>
      </c>
      <c r="C22" s="112">
        <f>'総括表(地区)'!AD207</f>
        <v>-335.45183739287313</v>
      </c>
      <c r="D22" s="112">
        <f>'総括表(地区)'!AE207</f>
        <v>-315.32615182278096</v>
      </c>
      <c r="E22" s="112">
        <f>'総括表(地区)'!AF207</f>
        <v>-333.00016126743867</v>
      </c>
      <c r="F22" s="112">
        <f>'総括表(地区)'!AG207</f>
        <v>-327.7541357378941</v>
      </c>
      <c r="G22" s="112">
        <f>'総括表(地区)'!AH207</f>
        <v>-340.3692454676202</v>
      </c>
      <c r="H22" s="112">
        <f>'総括表(地区)'!AI207</f>
        <v>-359.41682076983852</v>
      </c>
      <c r="I22" s="112">
        <f>'総括表(地区)'!AJ207</f>
        <v>-379.09306744567584</v>
      </c>
      <c r="J22" s="112">
        <f>'総括表(地区)'!AK207</f>
        <v>-399.82200586734689</v>
      </c>
      <c r="K22" s="112">
        <f>'総括表(地区)'!AL207</f>
        <v>-422.26677251566434</v>
      </c>
    </row>
    <row r="23" spans="1:11" s="92" customFormat="1" ht="15" customHeight="1">
      <c r="A23" s="98" t="str">
        <f t="shared" si="1"/>
        <v>蒲田地区</v>
      </c>
      <c r="B23" s="114">
        <f>'総括表(地区)'!AC208</f>
        <v>-465.27954428922385</v>
      </c>
      <c r="C23" s="114">
        <f>'総括表(地区)'!AD208</f>
        <v>-552.39981024252484</v>
      </c>
      <c r="D23" s="114">
        <f>'総括表(地区)'!AE208</f>
        <v>-538.80454571254086</v>
      </c>
      <c r="E23" s="114">
        <f>'総括表(地区)'!AF208</f>
        <v>-548.08025833033025</v>
      </c>
      <c r="F23" s="114">
        <f>'総括表(地区)'!AG208</f>
        <v>-436.19821346708341</v>
      </c>
      <c r="G23" s="114">
        <f>'総括表(地区)'!AH208</f>
        <v>-401.9664615218644</v>
      </c>
      <c r="H23" s="114">
        <f>'総括表(地区)'!AI208</f>
        <v>-386.07973417313769</v>
      </c>
      <c r="I23" s="114">
        <f>'総括表(地区)'!AJ208</f>
        <v>-386.02394454332534</v>
      </c>
      <c r="J23" s="114">
        <f>'総括表(地区)'!AK208</f>
        <v>-399.73190995835466</v>
      </c>
      <c r="K23" s="114">
        <f>'総括表(地区)'!AL208</f>
        <v>-423.47075559740188</v>
      </c>
    </row>
    <row r="24" spans="1:11" s="92" customFormat="1" ht="15" customHeight="1">
      <c r="A24" s="100" t="str">
        <f t="shared" si="1"/>
        <v>区全域</v>
      </c>
      <c r="B24" s="116">
        <f>'総括表(地区)'!AC209</f>
        <v>-412.90622233273461</v>
      </c>
      <c r="C24" s="116">
        <f>'総括表(地区)'!AD209</f>
        <v>-653.46772318636067</v>
      </c>
      <c r="D24" s="116">
        <f>'総括表(地区)'!AE209</f>
        <v>-591.00415390462149</v>
      </c>
      <c r="E24" s="116">
        <f>'総括表(地区)'!AF209</f>
        <v>-699.06744987354614</v>
      </c>
      <c r="F24" s="116">
        <f>'総括表(地区)'!AG209</f>
        <v>-491.62313264841214</v>
      </c>
      <c r="G24" s="116">
        <f>'総括表(地区)'!AH209</f>
        <v>-463.46540296694729</v>
      </c>
      <c r="H24" s="116">
        <f>'総括表(地区)'!AI209</f>
        <v>-451.28756445809267</v>
      </c>
      <c r="I24" s="116">
        <f>'総括表(地区)'!AJ209</f>
        <v>-466.01555242890026</v>
      </c>
      <c r="J24" s="116">
        <f>'総括表(地区)'!AK209</f>
        <v>-507.9275092483731</v>
      </c>
      <c r="K24" s="116">
        <f>'総括表(地区)'!AL209</f>
        <v>-557.92404403991532</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10">
        <f>'総括表(地区)'!AM206</f>
        <v>272.09158450600808</v>
      </c>
      <c r="C27" s="110">
        <f>'総括表(地区)'!AN206</f>
        <v>249.75920633037458</v>
      </c>
      <c r="D27" s="110">
        <f>'総括表(地区)'!AO206</f>
        <v>229.46439473546343</v>
      </c>
      <c r="E27" s="110">
        <f>'総括表(地区)'!AP206</f>
        <v>198.75189293923904</v>
      </c>
      <c r="F27" s="110">
        <f>'総括表(地区)'!AQ206</f>
        <v>178.3984205131128</v>
      </c>
      <c r="G27" s="110">
        <f>'総括表(地区)'!AR206</f>
        <v>149.50620397509192</v>
      </c>
      <c r="H27" s="110">
        <f>'総括表(地区)'!AS206</f>
        <v>134.49417810785235</v>
      </c>
      <c r="I27" s="110">
        <f>'総括表(地区)'!AT206</f>
        <v>114.94807705213316</v>
      </c>
      <c r="J27" s="110">
        <f>'総括表(地区)'!AU206</f>
        <v>112.42467828802182</v>
      </c>
      <c r="K27" s="110">
        <f>'総括表(地区)'!AV206</f>
        <v>103.03034854921862</v>
      </c>
    </row>
    <row r="28" spans="1:11" s="92" customFormat="1" ht="15" customHeight="1">
      <c r="A28" s="96" t="str">
        <f t="shared" si="2"/>
        <v>調布地区</v>
      </c>
      <c r="B28" s="112">
        <f>'総括表(地区)'!AM207</f>
        <v>-448.72724447000655</v>
      </c>
      <c r="C28" s="112">
        <f>'総括表(地区)'!AN207</f>
        <v>-477.64139684778638</v>
      </c>
      <c r="D28" s="112">
        <f>'総括表(地区)'!AO207</f>
        <v>-502.14592005708255</v>
      </c>
      <c r="E28" s="112">
        <f>'総括表(地区)'!AP207</f>
        <v>-526.30893642196315</v>
      </c>
      <c r="F28" s="112">
        <f>'総括表(地区)'!AQ207</f>
        <v>-553.33396990224719</v>
      </c>
      <c r="G28" s="112">
        <f>'総括表(地区)'!AR207</f>
        <v>-570.74395983983413</v>
      </c>
      <c r="H28" s="112">
        <f>'総括表(地区)'!AS207</f>
        <v>-593.22689120922587</v>
      </c>
      <c r="I28" s="112">
        <f>'総括表(地区)'!AT207</f>
        <v>-602.10006767994491</v>
      </c>
      <c r="J28" s="112">
        <f>'総括表(地区)'!AU207</f>
        <v>-608.51775260356953</v>
      </c>
      <c r="K28" s="112">
        <f>'総括表(地区)'!AV207</f>
        <v>-618.07674427487655</v>
      </c>
    </row>
    <row r="29" spans="1:11" s="92" customFormat="1" ht="15" customHeight="1">
      <c r="A29" s="98" t="str">
        <f t="shared" si="2"/>
        <v>蒲田地区</v>
      </c>
      <c r="B29" s="114">
        <f>'総括表(地区)'!AM208</f>
        <v>-460.61336633120663</v>
      </c>
      <c r="C29" s="114">
        <f>'総括表(地区)'!AN208</f>
        <v>-499.013987020473</v>
      </c>
      <c r="D29" s="114">
        <f>'総括表(地区)'!AO208</f>
        <v>-550.37605540192453</v>
      </c>
      <c r="E29" s="114">
        <f>'総括表(地区)'!AP208</f>
        <v>-591.42681708099553</v>
      </c>
      <c r="F29" s="114">
        <f>'総括表(地区)'!AQ208</f>
        <v>-647.14194280077936</v>
      </c>
      <c r="G29" s="114">
        <f>'総括表(地区)'!AR208</f>
        <v>-684.91440559912007</v>
      </c>
      <c r="H29" s="114">
        <f>'総括表(地区)'!AS208</f>
        <v>-719.73631231952459</v>
      </c>
      <c r="I29" s="114">
        <f>'総括表(地区)'!AT208</f>
        <v>-757.06595483154524</v>
      </c>
      <c r="J29" s="114">
        <f>'総括表(地区)'!AU208</f>
        <v>-777.17640124296304</v>
      </c>
      <c r="K29" s="114">
        <f>'総括表(地区)'!AV208</f>
        <v>-803.40567525278311</v>
      </c>
    </row>
    <row r="30" spans="1:11" s="92" customFormat="1" ht="15" customHeight="1">
      <c r="A30" s="100" t="str">
        <f t="shared" si="2"/>
        <v>区全域</v>
      </c>
      <c r="B30" s="116">
        <f>'総括表(地区)'!AM209</f>
        <v>-637.24902629526332</v>
      </c>
      <c r="C30" s="116">
        <f>'総括表(地区)'!AN209</f>
        <v>-726.89617753785569</v>
      </c>
      <c r="D30" s="116">
        <f>'総括表(地区)'!AO209</f>
        <v>-823.05758072354365</v>
      </c>
      <c r="E30" s="116">
        <f>'総括表(地区)'!AP209</f>
        <v>-918.98386056383606</v>
      </c>
      <c r="F30" s="116">
        <f>'総括表(地区)'!AQ209</f>
        <v>-1022.0774921898264</v>
      </c>
      <c r="G30" s="116">
        <f>'総括表(地区)'!AR209</f>
        <v>-1106.1521614638623</v>
      </c>
      <c r="H30" s="116">
        <f>'総括表(地区)'!AS209</f>
        <v>-1178.4690254209563</v>
      </c>
      <c r="I30" s="116">
        <f>'総括表(地区)'!AT209</f>
        <v>-1244.2179454594152</v>
      </c>
      <c r="J30" s="116">
        <f>'総括表(地区)'!AU209</f>
        <v>-1273.2694755584234</v>
      </c>
      <c r="K30" s="116">
        <f>'総括表(地区)'!AV209</f>
        <v>-1318.4520709783537</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10">
        <f>'総括表(地区)'!AW206</f>
        <v>98.899496329424437</v>
      </c>
      <c r="C33" s="110">
        <f>'総括表(地区)'!AX206</f>
        <v>95.817967615992529</v>
      </c>
      <c r="D33" s="110">
        <f>'総括表(地区)'!AY206</f>
        <v>96.132603348087287</v>
      </c>
      <c r="E33" s="110">
        <f>'総括表(地区)'!AZ206</f>
        <v>99.675676758895861</v>
      </c>
      <c r="F33" s="110">
        <f>'総括表(地区)'!BA206</f>
        <v>106.26602773397462</v>
      </c>
      <c r="G33" s="110">
        <f>'総括表(地区)'!BB206</f>
        <v>113.72271815888234</v>
      </c>
      <c r="H33" s="110">
        <f>'総括表(地区)'!BC206</f>
        <v>121.24347638562904</v>
      </c>
      <c r="I33" s="110" t="str">
        <f>'総括表(地区)'!BD206</f>
        <v>　</v>
      </c>
      <c r="J33" s="110" t="str">
        <f>'総括表(地区)'!BE206</f>
        <v>　</v>
      </c>
      <c r="K33" s="110" t="str">
        <f>'総括表(地区)'!BF206</f>
        <v>　</v>
      </c>
    </row>
    <row r="34" spans="1:11" s="92" customFormat="1" ht="15" customHeight="1">
      <c r="A34" s="96" t="str">
        <f t="shared" si="3"/>
        <v>調布地区</v>
      </c>
      <c r="B34" s="112">
        <f>'総括表(地区)'!AW207</f>
        <v>-615.39990143346949</v>
      </c>
      <c r="C34" s="112">
        <f>'総括表(地区)'!AX207</f>
        <v>-613.98632868754794</v>
      </c>
      <c r="D34" s="112">
        <f>'総括表(地区)'!AY207</f>
        <v>-607.98981685598847</v>
      </c>
      <c r="E34" s="112">
        <f>'総括表(地区)'!AZ207</f>
        <v>-591.72874694073107</v>
      </c>
      <c r="F34" s="112">
        <f>'総括表(地区)'!BA207</f>
        <v>-572.93158788653091</v>
      </c>
      <c r="G34" s="112">
        <f>'総括表(地区)'!BB207</f>
        <v>-556.5778967445367</v>
      </c>
      <c r="H34" s="112">
        <f>'総括表(地区)'!BC207</f>
        <v>-531.37844492244767</v>
      </c>
      <c r="I34" s="112" t="str">
        <f>'総括表(地区)'!BD207</f>
        <v>　</v>
      </c>
      <c r="J34" s="112" t="str">
        <f>'総括表(地区)'!BE207</f>
        <v>　</v>
      </c>
      <c r="K34" s="112" t="str">
        <f>'総括表(地区)'!BF207</f>
        <v>　</v>
      </c>
    </row>
    <row r="35" spans="1:11" s="92" customFormat="1" ht="15" customHeight="1">
      <c r="A35" s="98" t="str">
        <f t="shared" si="3"/>
        <v>蒲田地区</v>
      </c>
      <c r="B35" s="114">
        <f>'総括表(地区)'!AW208</f>
        <v>-824.58984131115722</v>
      </c>
      <c r="C35" s="114">
        <f>'総括表(地区)'!AX208</f>
        <v>-843.21909920114558</v>
      </c>
      <c r="D35" s="114">
        <f>'総括表(地区)'!AY208</f>
        <v>-856.51074765564408</v>
      </c>
      <c r="E35" s="114">
        <f>'総括表(地区)'!AZ208</f>
        <v>-874.48318384698359</v>
      </c>
      <c r="F35" s="114">
        <f>'総括表(地区)'!BA208</f>
        <v>-887.1110839471221</v>
      </c>
      <c r="G35" s="114">
        <f>'総括表(地区)'!BB208</f>
        <v>-895.85162767855218</v>
      </c>
      <c r="H35" s="114">
        <f>'総括表(地区)'!BC208</f>
        <v>-893.59131744399201</v>
      </c>
      <c r="I35" s="114" t="str">
        <f>'総括表(地区)'!BD208</f>
        <v>　</v>
      </c>
      <c r="J35" s="114" t="str">
        <f>'総括表(地区)'!BE208</f>
        <v>　</v>
      </c>
      <c r="K35" s="114" t="str">
        <f>'総括表(地区)'!BF208</f>
        <v>　</v>
      </c>
    </row>
    <row r="36" spans="1:11" s="92" customFormat="1" ht="15" customHeight="1">
      <c r="A36" s="100" t="str">
        <f t="shared" si="3"/>
        <v>区全域</v>
      </c>
      <c r="B36" s="116">
        <f>'総括表(地区)'!AW209</f>
        <v>-1341.0902464152314</v>
      </c>
      <c r="C36" s="116">
        <f>'総括表(地区)'!AX209</f>
        <v>-1361.3874602727592</v>
      </c>
      <c r="D36" s="116">
        <f>'総括表(地区)'!AY209</f>
        <v>-1368.3679611636326</v>
      </c>
      <c r="E36" s="116">
        <f>'総括表(地区)'!AZ209</f>
        <v>-1366.5362540287897</v>
      </c>
      <c r="F36" s="116">
        <f>'総括表(地区)'!BA209</f>
        <v>-1353.7766440995038</v>
      </c>
      <c r="G36" s="116">
        <f>'総括表(地区)'!BB209</f>
        <v>-1338.7068062643521</v>
      </c>
      <c r="H36" s="116">
        <f>'総括表(地区)'!BC209</f>
        <v>-1303.7262859807815</v>
      </c>
      <c r="I36" s="116" t="str">
        <f>'総括表(地区)'!BD209</f>
        <v>　</v>
      </c>
      <c r="J36" s="116" t="str">
        <f>'総括表(地区)'!BE209</f>
        <v>　</v>
      </c>
      <c r="K36" s="116" t="str">
        <f>'総括表(地区)'!BF209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70" zoomScaleNormal="70" workbookViewId="0">
      <selection activeCell="K3" sqref="K3"/>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総括表!$A$184</f>
        <v>：社会増減(転入超過数)_年間_区全域</v>
      </c>
      <c r="K1" s="87" t="s">
        <v>30</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7">
        <f>IF(総括表!C187="","",総括表!C187)</f>
        <v>6032.6003210503277</v>
      </c>
      <c r="G3" s="107">
        <f>IF(総括表!D187="","",総括表!D187)</f>
        <v>6193.6953417765944</v>
      </c>
      <c r="H3" s="107">
        <f>IF(総括表!E187="","",総括表!E187)</f>
        <v>5500.1648433727769</v>
      </c>
      <c r="I3" s="107">
        <f>IF(総括表!F187="","",総括表!F187)</f>
        <v>-398.22782610476088</v>
      </c>
      <c r="J3" s="107">
        <f>IF(総括表!G187="","",総括表!G187)</f>
        <v>-4130.8692018641905</v>
      </c>
      <c r="K3" s="107">
        <f>IF(総括表!H187="","",総括表!H187)</f>
        <v>2372.9999999997672</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8">
        <f>IF(総括表!I187="","",総括表!I187)</f>
        <v>9371.4422375089307</v>
      </c>
      <c r="C6" s="108">
        <f>IF(総括表!J187="","",総括表!J187)</f>
        <v>3811.1830822267657</v>
      </c>
      <c r="D6" s="108">
        <f>IF(総括表!K187="","",総括表!K187)</f>
        <v>3721.2712173359018</v>
      </c>
      <c r="E6" s="108">
        <f>IF(総括表!L187="","",総括表!L187)</f>
        <v>3644.2310876041311</v>
      </c>
      <c r="F6" s="108">
        <f>IF(総括表!M187="","",総括表!M187)</f>
        <v>3521.1301557208408</v>
      </c>
      <c r="G6" s="108">
        <f>IF(総括表!N187="","",総括表!N187)</f>
        <v>3428.1788100201675</v>
      </c>
      <c r="H6" s="108">
        <f>IF(総括表!O187="","",総括表!O187)</f>
        <v>3401.1262983228057</v>
      </c>
      <c r="I6" s="108">
        <f>IF(総括表!P187="","",総括表!P187)</f>
        <v>3335.1536918245897</v>
      </c>
      <c r="J6" s="108">
        <f>IF(総括表!Q187="","",総括表!Q187)</f>
        <v>3293.0718041459186</v>
      </c>
      <c r="K6" s="108">
        <f>IF(総括表!R187="","",総括表!R187)</f>
        <v>3269.0891053193745</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8">
        <f>IF(総括表!S187="","",総括表!S187)</f>
        <v>3271.9294588525336</v>
      </c>
      <c r="C9" s="108">
        <f>IF(総括表!T187="","",総括表!T187)</f>
        <v>3348.2322881935311</v>
      </c>
      <c r="D9" s="108">
        <f>IF(総括表!U187="","",総括表!U187)</f>
        <v>3300.2386522475699</v>
      </c>
      <c r="E9" s="108">
        <f>IF(総括表!V187="","",総括表!V187)</f>
        <v>3234.7429005058548</v>
      </c>
      <c r="F9" s="108">
        <f>IF(総括表!W187="","",総括表!W187)</f>
        <v>3141.4129672683953</v>
      </c>
      <c r="G9" s="108">
        <f>IF(総括表!X187="","",総括表!X187)</f>
        <v>3149.918804298703</v>
      </c>
      <c r="H9" s="108">
        <f>IF(総括表!Y187="","",総括表!Y187)</f>
        <v>3087.3110960740446</v>
      </c>
      <c r="I9" s="108">
        <f>IF(総括表!Z187="","",総括表!Z187)</f>
        <v>2976.9464331085146</v>
      </c>
      <c r="J9" s="108">
        <f>IF(総括表!AA187="","",総括表!AA187)</f>
        <v>2827.8931221868816</v>
      </c>
      <c r="K9" s="108">
        <f>IF(総括表!AB187="","",総括表!AB187)</f>
        <v>2418.5743789613425</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8">
        <f>IF(総括表!AC187="","",総括表!AC187)</f>
        <v>2275.0991367337911</v>
      </c>
      <c r="C12" s="108">
        <f>IF(総括表!AD187="","",総括表!AD187)</f>
        <v>2046.9437471210822</v>
      </c>
      <c r="D12" s="108">
        <f>IF(総括表!AE187="","",総括表!AE187)</f>
        <v>1961.5545015067405</v>
      </c>
      <c r="E12" s="108">
        <f>IF(総括表!AF187="","",総括表!AF187)</f>
        <v>1903.6642322318967</v>
      </c>
      <c r="F12" s="108">
        <f>IF(総括表!AG187="","",総括表!AG187)</f>
        <v>2124.9681153194838</v>
      </c>
      <c r="G12" s="108">
        <f>IF(総括表!AH187="","",総括表!AH187)</f>
        <v>2223.1162556519675</v>
      </c>
      <c r="H12" s="108">
        <f>IF(総括表!AI187="","",総括表!AI187)</f>
        <v>2321.2854910921574</v>
      </c>
      <c r="I12" s="108">
        <f>IF(総括表!AJ187="","",総括表!AJ187)</f>
        <v>2420.0493313323009</v>
      </c>
      <c r="J12" s="108">
        <f>IF(総括表!AK187="","",総括表!AK187)</f>
        <v>2503.9428670476536</v>
      </c>
      <c r="K12" s="108">
        <f>IF(総括表!AL187="","",総括表!AL187)</f>
        <v>2520.7671582715725</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8">
        <f>IF(総括表!AM187="","",総括表!AM187)</f>
        <v>2576.1566593865036</v>
      </c>
      <c r="C15" s="108">
        <f>IF(総括表!AN187="","",総括表!AN187)</f>
        <v>2621.2859817994477</v>
      </c>
      <c r="D15" s="108">
        <f>IF(総括表!AO187="","",総括表!AO187)</f>
        <v>2670.3600753513629</v>
      </c>
      <c r="E15" s="108">
        <f>IF(総括表!AP187="","",総括表!AP187)</f>
        <v>2718.4325864075272</v>
      </c>
      <c r="F15" s="108">
        <f>IF(総括表!AQ187="","",総括表!AQ187)</f>
        <v>2665.5035389779509</v>
      </c>
      <c r="G15" s="108">
        <f>IF(総括表!AR187="","",総括表!AR187)</f>
        <v>2720.2069659199424</v>
      </c>
      <c r="H15" s="108">
        <f>IF(総括表!AS187="","",総括表!AS187)</f>
        <v>2761.4286704957813</v>
      </c>
      <c r="I15" s="108">
        <f>IF(総括表!AT187="","",総括表!AT187)</f>
        <v>2789.0132079729492</v>
      </c>
      <c r="J15" s="108">
        <f>IF(総括表!AU187="","",総括表!AU187)</f>
        <v>2817.2795227494839</v>
      </c>
      <c r="K15" s="108">
        <f>IF(総括表!AV187="","",総括表!AV187)</f>
        <v>2822.7634942750442</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8">
        <f>IF(総括表!AW187="","",総括表!AW187)</f>
        <v>2833.5660965759143</v>
      </c>
      <c r="C18" s="108">
        <f>IF(総括表!AX187="","",総括表!AX187)</f>
        <v>2838.6808665185636</v>
      </c>
      <c r="D18" s="108">
        <f>IF(総括表!AY187="","",総括表!AY187)</f>
        <v>2829.7020359901721</v>
      </c>
      <c r="E18" s="108">
        <f>IF(総括表!AZ187="","",総括表!AZ187)</f>
        <v>2775.073165553646</v>
      </c>
      <c r="F18" s="108">
        <f>IF(総括表!BA187="","",総括表!BA187)</f>
        <v>2725.6073342439249</v>
      </c>
      <c r="G18" s="108">
        <f>IF(総括表!BB187="","",総括表!BB187)</f>
        <v>2662.3402167742561</v>
      </c>
      <c r="H18" s="108">
        <f>IF(総括表!BC187="","",総括表!BC187)</f>
        <v>2616.5545443782253</v>
      </c>
      <c r="I18" s="108" t="str">
        <f>IF(総括表!BD187="","",総括表!BD187)</f>
        <v>　</v>
      </c>
      <c r="J18" s="108" t="str">
        <f>IF(総括表!BE187="","",総括表!BE187)</f>
        <v>　</v>
      </c>
      <c r="K18" s="108" t="str">
        <f>IF(総括表!BF187="","",総括表!BF187)</f>
        <v>　</v>
      </c>
    </row>
    <row r="19" spans="1:11" ht="15" customHeight="1">
      <c r="B19" s="92"/>
      <c r="C19" s="92"/>
      <c r="D19" s="92"/>
      <c r="E19" s="91"/>
      <c r="F19" s="92"/>
      <c r="G19" s="92"/>
      <c r="H19" s="92"/>
      <c r="I19" s="92"/>
      <c r="J19" s="92"/>
      <c r="K19" s="92"/>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'総括表(地区)'!$A$184</f>
        <v>：社会増減(転入超過数)_年間_地区別(基本推計)</v>
      </c>
      <c r="K1" s="87" t="s">
        <v>30</v>
      </c>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09" t="s">
        <v>41</v>
      </c>
      <c r="G3" s="110">
        <f>'総括表(地区)'!D184</f>
        <v>2456.8102843638053</v>
      </c>
      <c r="H3" s="110">
        <f>'総括表(地区)'!E184</f>
        <v>2053.0154302042433</v>
      </c>
      <c r="I3" s="110">
        <f>'総括表(地区)'!F184</f>
        <v>-483.02371583516367</v>
      </c>
      <c r="J3" s="110">
        <f>'総括表(地区)'!G184</f>
        <v>-2196.2329491038781</v>
      </c>
      <c r="K3" s="110">
        <f>'総括表(地区)'!H184</f>
        <v>672.51038759337189</v>
      </c>
    </row>
    <row r="4" spans="1:11" s="89" customFormat="1" ht="15" customHeight="1">
      <c r="A4" s="88"/>
      <c r="D4" s="150" t="str">
        <f>"調布地区"</f>
        <v>調布地区</v>
      </c>
      <c r="E4" s="151"/>
      <c r="F4" s="111" t="s">
        <v>42</v>
      </c>
      <c r="G4" s="112">
        <f>'総括表(地区)'!D185</f>
        <v>1397.6708330234196</v>
      </c>
      <c r="H4" s="112">
        <f>'総括表(地区)'!E185</f>
        <v>1665.7108244945302</v>
      </c>
      <c r="I4" s="112">
        <f>'総括表(地区)'!F185</f>
        <v>347.42394888964532</v>
      </c>
      <c r="J4" s="112">
        <f>'総括表(地区)'!G185</f>
        <v>-1160.9215644239021</v>
      </c>
      <c r="K4" s="112">
        <f>'総括表(地区)'!H185</f>
        <v>1478.1648315052507</v>
      </c>
    </row>
    <row r="5" spans="1:11" s="89" customFormat="1" ht="15" customHeight="1">
      <c r="A5" s="88"/>
      <c r="D5" s="152" t="str">
        <f>"蒲田地区"</f>
        <v>蒲田地区</v>
      </c>
      <c r="E5" s="153"/>
      <c r="F5" s="113" t="s">
        <v>40</v>
      </c>
      <c r="G5" s="114">
        <f>'総括表(地区)'!D186</f>
        <v>2339.2142243895587</v>
      </c>
      <c r="H5" s="114">
        <f>'総括表(地区)'!E186</f>
        <v>1781.4351885854642</v>
      </c>
      <c r="I5" s="114">
        <f>'総括表(地区)'!F186</f>
        <v>-262.62805915911167</v>
      </c>
      <c r="J5" s="114">
        <f>'総括表(地区)'!G186</f>
        <v>-773.71468833646804</v>
      </c>
      <c r="K5" s="114">
        <f>'総括表(地区)'!H186</f>
        <v>1333.4405405490754</v>
      </c>
    </row>
    <row r="6" spans="1:11" s="92" customFormat="1" ht="15" customHeight="1">
      <c r="A6" s="91"/>
      <c r="D6" s="154" t="str">
        <f>"区全域"</f>
        <v>区全域</v>
      </c>
      <c r="E6" s="155"/>
      <c r="F6" s="115" t="s">
        <v>40</v>
      </c>
      <c r="G6" s="116">
        <f>'総括表(地区)'!D187</f>
        <v>6193.6953417765944</v>
      </c>
      <c r="H6" s="116">
        <f>'総括表(地区)'!E187</f>
        <v>5500.1648433727769</v>
      </c>
      <c r="I6" s="116">
        <f>'総括表(地区)'!F187</f>
        <v>-398.22782610476088</v>
      </c>
      <c r="J6" s="116">
        <f>'総括表(地区)'!G187</f>
        <v>-4130.8692018641905</v>
      </c>
      <c r="K6" s="116">
        <f>'総括表(地区)'!H187</f>
        <v>3484.1157596476987</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10">
        <f>'総括表(地区)'!I184</f>
        <v>3045.0342397021118</v>
      </c>
      <c r="C9" s="110">
        <f>'総括表(地区)'!J184</f>
        <v>1271.9782079226077</v>
      </c>
      <c r="D9" s="110">
        <f>'総括表(地区)'!K184</f>
        <v>1231.5329122509283</v>
      </c>
      <c r="E9" s="110">
        <f>'総括表(地区)'!L184</f>
        <v>1192.7655103465165</v>
      </c>
      <c r="F9" s="110">
        <f>'総括表(地区)'!M184</f>
        <v>1162.0607992143036</v>
      </c>
      <c r="G9" s="110">
        <f>'総括表(地区)'!N184</f>
        <v>1127.3620044930808</v>
      </c>
      <c r="H9" s="110">
        <f>'総括表(地区)'!O184</f>
        <v>1144.4758242995201</v>
      </c>
      <c r="I9" s="110">
        <f>'総括表(地区)'!P184</f>
        <v>1118.423845859523</v>
      </c>
      <c r="J9" s="110">
        <f>'総括表(地区)'!Q184</f>
        <v>1128.3965307348055</v>
      </c>
      <c r="K9" s="110">
        <f>'総括表(地区)'!R184</f>
        <v>1140.3117165566364</v>
      </c>
    </row>
    <row r="10" spans="1:11" s="92" customFormat="1" ht="15" customHeight="1">
      <c r="A10" s="96" t="str">
        <f>"調布地区"</f>
        <v>調布地区</v>
      </c>
      <c r="B10" s="112">
        <f>'総括表(地区)'!I185</f>
        <v>2252.5728995192458</v>
      </c>
      <c r="C10" s="112">
        <f>'総括表(地区)'!J185</f>
        <v>856.4639219281388</v>
      </c>
      <c r="D10" s="112">
        <f>'総括表(地区)'!K185</f>
        <v>846.94124463384128</v>
      </c>
      <c r="E10" s="112">
        <f>'総括表(地区)'!L185</f>
        <v>838.10263957854534</v>
      </c>
      <c r="F10" s="112">
        <f>'総括表(地区)'!M185</f>
        <v>827.25805974339835</v>
      </c>
      <c r="G10" s="112">
        <f>'総括表(地区)'!N185</f>
        <v>817.32847514534944</v>
      </c>
      <c r="H10" s="112">
        <f>'総括表(地区)'!O185</f>
        <v>831.81206179916171</v>
      </c>
      <c r="I10" s="112">
        <f>'総括表(地区)'!P185</f>
        <v>835.03395449330981</v>
      </c>
      <c r="J10" s="112">
        <f>'総括表(地区)'!Q185</f>
        <v>842.94407968828045</v>
      </c>
      <c r="K10" s="112">
        <f>'総括表(地区)'!R185</f>
        <v>866.54713637887141</v>
      </c>
    </row>
    <row r="11" spans="1:11" s="92" customFormat="1" ht="15" customHeight="1">
      <c r="A11" s="98" t="str">
        <f>"蒲田地区"</f>
        <v>蒲田地区</v>
      </c>
      <c r="B11" s="114">
        <f>'総括表(地区)'!I186</f>
        <v>4073.8350982875445</v>
      </c>
      <c r="C11" s="114">
        <f>'総括表(地区)'!J186</f>
        <v>1682.7409523760191</v>
      </c>
      <c r="D11" s="114">
        <f>'総括表(地区)'!K186</f>
        <v>1642.7970604511324</v>
      </c>
      <c r="E11" s="114">
        <f>'総括表(地区)'!L186</f>
        <v>1613.3629376790693</v>
      </c>
      <c r="F11" s="114">
        <f>'総括表(地区)'!M186</f>
        <v>1531.8112967631387</v>
      </c>
      <c r="G11" s="114">
        <f>'総括表(地区)'!N186</f>
        <v>1483.4883303817376</v>
      </c>
      <c r="H11" s="114">
        <f>'総括表(地区)'!O186</f>
        <v>1424.8384122241239</v>
      </c>
      <c r="I11" s="114">
        <f>'総括表(地区)'!P186</f>
        <v>1381.695891471757</v>
      </c>
      <c r="J11" s="114">
        <f>'総括表(地区)'!Q186</f>
        <v>1321.7311937228328</v>
      </c>
      <c r="K11" s="114">
        <f>'総括表(地区)'!R186</f>
        <v>1262.2302523838666</v>
      </c>
    </row>
    <row r="12" spans="1:11" s="92" customFormat="1" ht="15" customHeight="1">
      <c r="A12" s="100" t="str">
        <f>"区全域"</f>
        <v>区全域</v>
      </c>
      <c r="B12" s="116">
        <f>'総括表(地区)'!I187</f>
        <v>9371.4422375089307</v>
      </c>
      <c r="C12" s="116">
        <f>'総括表(地区)'!J187</f>
        <v>3811.1830822267657</v>
      </c>
      <c r="D12" s="116">
        <f>'総括表(地区)'!K187</f>
        <v>3721.2712173359018</v>
      </c>
      <c r="E12" s="116">
        <f>'総括表(地区)'!L187</f>
        <v>3644.2310876041311</v>
      </c>
      <c r="F12" s="116">
        <f>'総括表(地区)'!M187</f>
        <v>3521.1301557208408</v>
      </c>
      <c r="G12" s="116">
        <f>'総括表(地区)'!N187</f>
        <v>3428.1788100201675</v>
      </c>
      <c r="H12" s="116">
        <f>'総括表(地区)'!O187</f>
        <v>3401.1262983228057</v>
      </c>
      <c r="I12" s="116">
        <f>'総括表(地区)'!P187</f>
        <v>3335.1536918245897</v>
      </c>
      <c r="J12" s="116">
        <f>'総括表(地区)'!Q187</f>
        <v>3293.0718041459186</v>
      </c>
      <c r="K12" s="116">
        <f>'総括表(地区)'!R187</f>
        <v>3269.0891053193745</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10">
        <f>'総括表(地区)'!S184</f>
        <v>1146.9199163591852</v>
      </c>
      <c r="C15" s="110">
        <f>'総括表(地区)'!T184</f>
        <v>1206.6094082684281</v>
      </c>
      <c r="D15" s="110">
        <f>'総括表(地区)'!U184</f>
        <v>1205.9589180849046</v>
      </c>
      <c r="E15" s="110">
        <f>'総括表(地区)'!V184</f>
        <v>1223.5183337876274</v>
      </c>
      <c r="F15" s="110">
        <f>'総括表(地区)'!W184</f>
        <v>1205.8313991361906</v>
      </c>
      <c r="G15" s="110">
        <f>'総括表(地区)'!X184</f>
        <v>1214.7614792894483</v>
      </c>
      <c r="H15" s="110">
        <f>'総括表(地区)'!Y184</f>
        <v>1182.7845096230712</v>
      </c>
      <c r="I15" s="110">
        <f>'総括表(地区)'!Z184</f>
        <v>1161.6913313316122</v>
      </c>
      <c r="J15" s="110">
        <f>'総括表(地区)'!AA184</f>
        <v>1102.1418627962794</v>
      </c>
      <c r="K15" s="110">
        <f>'総括表(地区)'!AB184</f>
        <v>954.58869530609286</v>
      </c>
    </row>
    <row r="16" spans="1:11" s="92" customFormat="1" ht="15" customHeight="1">
      <c r="A16" s="96" t="str">
        <f t="shared" si="0"/>
        <v>調布地区</v>
      </c>
      <c r="B16" s="112">
        <f>'総括表(地区)'!S185</f>
        <v>879.64346941068254</v>
      </c>
      <c r="C16" s="112">
        <f>'総括表(地区)'!T185</f>
        <v>897.2172771812584</v>
      </c>
      <c r="D16" s="112">
        <f>'総括表(地区)'!U185</f>
        <v>902.26924393571801</v>
      </c>
      <c r="E16" s="112">
        <f>'総括表(地区)'!V185</f>
        <v>888.09338651641019</v>
      </c>
      <c r="F16" s="112">
        <f>'総括表(地区)'!W185</f>
        <v>850.56507699581596</v>
      </c>
      <c r="G16" s="112">
        <f>'総括表(地区)'!X185</f>
        <v>863.91869774831196</v>
      </c>
      <c r="H16" s="112">
        <f>'総括表(地区)'!Y185</f>
        <v>836.39781843718163</v>
      </c>
      <c r="I16" s="112">
        <f>'総括表(地区)'!Z185</f>
        <v>817.86479634995806</v>
      </c>
      <c r="J16" s="112">
        <f>'総括表(地区)'!AA185</f>
        <v>778.83119527725523</v>
      </c>
      <c r="K16" s="112">
        <f>'総括表(地区)'!AB185</f>
        <v>701.48120240261471</v>
      </c>
    </row>
    <row r="17" spans="1:11" s="92" customFormat="1" ht="15" customHeight="1">
      <c r="A17" s="98" t="str">
        <f t="shared" si="0"/>
        <v>蒲田地区</v>
      </c>
      <c r="B17" s="114">
        <f>'総括表(地区)'!S186</f>
        <v>1245.3660730826659</v>
      </c>
      <c r="C17" s="114">
        <f>'総括表(地区)'!T186</f>
        <v>1244.4056027438446</v>
      </c>
      <c r="D17" s="114">
        <f>'総括表(地区)'!U186</f>
        <v>1192.0104902269472</v>
      </c>
      <c r="E17" s="114">
        <f>'総括表(地区)'!V186</f>
        <v>1123.1311802018172</v>
      </c>
      <c r="F17" s="114">
        <f>'総括表(地区)'!W186</f>
        <v>1085.0164911363886</v>
      </c>
      <c r="G17" s="114">
        <f>'総括表(地区)'!X186</f>
        <v>1071.2386272609428</v>
      </c>
      <c r="H17" s="114">
        <f>'総括表(地区)'!Y186</f>
        <v>1068.1287680137916</v>
      </c>
      <c r="I17" s="114">
        <f>'総括表(地区)'!Z186</f>
        <v>997.39030542694468</v>
      </c>
      <c r="J17" s="114">
        <f>'総括表(地区)'!AA186</f>
        <v>946.92006411334683</v>
      </c>
      <c r="K17" s="114">
        <f>'総括表(地区)'!AB186</f>
        <v>762.50448125263483</v>
      </c>
    </row>
    <row r="18" spans="1:11" s="92" customFormat="1" ht="15" customHeight="1">
      <c r="A18" s="100" t="str">
        <f t="shared" si="0"/>
        <v>区全域</v>
      </c>
      <c r="B18" s="116">
        <f>'総括表(地区)'!S187</f>
        <v>3271.9294588525336</v>
      </c>
      <c r="C18" s="116">
        <f>'総括表(地区)'!T187</f>
        <v>3348.2322881935311</v>
      </c>
      <c r="D18" s="116">
        <f>'総括表(地区)'!U187</f>
        <v>3300.2386522475699</v>
      </c>
      <c r="E18" s="116">
        <f>'総括表(地区)'!V187</f>
        <v>3234.7429005058548</v>
      </c>
      <c r="F18" s="116">
        <f>'総括表(地区)'!W187</f>
        <v>3141.4129672683953</v>
      </c>
      <c r="G18" s="116">
        <f>'総括表(地区)'!X187</f>
        <v>3149.918804298703</v>
      </c>
      <c r="H18" s="116">
        <f>'総括表(地区)'!Y187</f>
        <v>3087.3110960740446</v>
      </c>
      <c r="I18" s="116">
        <f>'総括表(地区)'!Z187</f>
        <v>2976.9464331085146</v>
      </c>
      <c r="J18" s="116">
        <f>'総括表(地区)'!AA187</f>
        <v>2827.8931221868816</v>
      </c>
      <c r="K18" s="116">
        <f>'総括表(地区)'!AB187</f>
        <v>2418.5743789613425</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10">
        <f>'総括表(地区)'!AC184</f>
        <v>900.84847131122979</v>
      </c>
      <c r="C21" s="110">
        <f>'総括表(地区)'!AD184</f>
        <v>794.98287067035562</v>
      </c>
      <c r="D21" s="110">
        <f>'総括表(地区)'!AE184</f>
        <v>768.33877298531718</v>
      </c>
      <c r="E21" s="110">
        <f>'総括表(地区)'!AF184</f>
        <v>698.75312710625383</v>
      </c>
      <c r="F21" s="110">
        <f>'総括表(地区)'!AG184</f>
        <v>787.89199062471187</v>
      </c>
      <c r="G21" s="110">
        <f>'総括表(地区)'!AH184</f>
        <v>812.99581631693377</v>
      </c>
      <c r="H21" s="110">
        <f>'総括表(地区)'!AI184</f>
        <v>848.47798443647764</v>
      </c>
      <c r="I21" s="110">
        <f>'総括表(地区)'!AJ184</f>
        <v>882.65828522113338</v>
      </c>
      <c r="J21" s="110">
        <f>'総括表(地区)'!AK184</f>
        <v>914.41559280945023</v>
      </c>
      <c r="K21" s="110">
        <f>'総括表(地区)'!AL184</f>
        <v>926.70753070808473</v>
      </c>
    </row>
    <row r="22" spans="1:11" s="92" customFormat="1" ht="15" customHeight="1">
      <c r="A22" s="96" t="str">
        <f t="shared" si="1"/>
        <v>調布地区</v>
      </c>
      <c r="B22" s="112">
        <f>'総括表(地区)'!AC185</f>
        <v>653.54510068131344</v>
      </c>
      <c r="C22" s="112">
        <f>'総括表(地区)'!AD185</f>
        <v>609.99262272309954</v>
      </c>
      <c r="D22" s="112">
        <f>'総括表(地区)'!AE185</f>
        <v>597.38332060151834</v>
      </c>
      <c r="E22" s="112">
        <f>'総括表(地区)'!AF185</f>
        <v>601.28054910946707</v>
      </c>
      <c r="F22" s="112">
        <f>'総括表(地区)'!AG185</f>
        <v>617.55830989533558</v>
      </c>
      <c r="G22" s="112">
        <f>'総括表(地区)'!AH185</f>
        <v>637.9656590019182</v>
      </c>
      <c r="H22" s="112">
        <f>'総括表(地区)'!AI185</f>
        <v>652.89993379131852</v>
      </c>
      <c r="I22" s="112">
        <f>'総括表(地区)'!AJ185</f>
        <v>680.08224053789866</v>
      </c>
      <c r="J22" s="112">
        <f>'総括表(地区)'!AK185</f>
        <v>701.65218515893309</v>
      </c>
      <c r="K22" s="112">
        <f>'総括表(地区)'!AL185</f>
        <v>703.27453278192445</v>
      </c>
    </row>
    <row r="23" spans="1:11" s="92" customFormat="1" ht="15" customHeight="1">
      <c r="A23" s="98" t="str">
        <f t="shared" si="1"/>
        <v>蒲田地区</v>
      </c>
      <c r="B23" s="114">
        <f>'総括表(地区)'!AC186</f>
        <v>720.70556474124783</v>
      </c>
      <c r="C23" s="114">
        <f>'総括表(地区)'!AD186</f>
        <v>641.96825372762726</v>
      </c>
      <c r="D23" s="114">
        <f>'総括表(地区)'!AE186</f>
        <v>595.83240791990499</v>
      </c>
      <c r="E23" s="114">
        <f>'総括表(地区)'!AF186</f>
        <v>603.63055601617577</v>
      </c>
      <c r="F23" s="114">
        <f>'総括表(地区)'!AG186</f>
        <v>719.51781479943622</v>
      </c>
      <c r="G23" s="114">
        <f>'総括表(地区)'!AH186</f>
        <v>772.15478033311558</v>
      </c>
      <c r="H23" s="114">
        <f>'総括表(地区)'!AI186</f>
        <v>819.9075728643611</v>
      </c>
      <c r="I23" s="114">
        <f>'総括表(地区)'!AJ186</f>
        <v>857.30880557326884</v>
      </c>
      <c r="J23" s="114">
        <f>'総括表(地区)'!AK186</f>
        <v>887.87508907927031</v>
      </c>
      <c r="K23" s="114">
        <f>'総括表(地区)'!AL186</f>
        <v>890.7850947815632</v>
      </c>
    </row>
    <row r="24" spans="1:11" s="92" customFormat="1" ht="15" customHeight="1">
      <c r="A24" s="100" t="str">
        <f t="shared" si="1"/>
        <v>区全域</v>
      </c>
      <c r="B24" s="116">
        <f>'総括表(地区)'!AC187</f>
        <v>2275.0991367337911</v>
      </c>
      <c r="C24" s="116">
        <f>'総括表(地区)'!AD187</f>
        <v>2046.9437471210822</v>
      </c>
      <c r="D24" s="116">
        <f>'総括表(地区)'!AE187</f>
        <v>1961.5545015067405</v>
      </c>
      <c r="E24" s="116">
        <f>'総括表(地区)'!AF187</f>
        <v>1903.6642322318967</v>
      </c>
      <c r="F24" s="116">
        <f>'総括表(地区)'!AG187</f>
        <v>2124.9681153194838</v>
      </c>
      <c r="G24" s="116">
        <f>'総括表(地区)'!AH187</f>
        <v>2223.1162556519675</v>
      </c>
      <c r="H24" s="116">
        <f>'総括表(地区)'!AI187</f>
        <v>2321.2854910921574</v>
      </c>
      <c r="I24" s="116">
        <f>'総括表(地区)'!AJ187</f>
        <v>2420.0493313323009</v>
      </c>
      <c r="J24" s="116">
        <f>'総括表(地区)'!AK187</f>
        <v>2503.9428670476536</v>
      </c>
      <c r="K24" s="116">
        <f>'総括表(地区)'!AL187</f>
        <v>2520.7671582715725</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10">
        <f>'総括表(地区)'!AM184</f>
        <v>947.33631111450563</v>
      </c>
      <c r="C27" s="110">
        <f>'総括表(地区)'!AN184</f>
        <v>961.21266598785746</v>
      </c>
      <c r="D27" s="110">
        <f>'総括表(地区)'!AO184</f>
        <v>980.88976295813336</v>
      </c>
      <c r="E27" s="110">
        <f>'総括表(地区)'!AP184</f>
        <v>997.83351969503667</v>
      </c>
      <c r="F27" s="110">
        <f>'総括表(地区)'!AQ184</f>
        <v>992.31016570231895</v>
      </c>
      <c r="G27" s="110">
        <f>'総括表(地区)'!AR184</f>
        <v>1009.2037394356714</v>
      </c>
      <c r="H27" s="110">
        <f>'総括表(地区)'!AS184</f>
        <v>1029.2459872855814</v>
      </c>
      <c r="I27" s="110">
        <f>'総括表(地区)'!AT184</f>
        <v>1036.7906758536917</v>
      </c>
      <c r="J27" s="110">
        <f>'総括表(地区)'!AU184</f>
        <v>1054.6157515618506</v>
      </c>
      <c r="K27" s="110">
        <f>'総括表(地区)'!AV184</f>
        <v>1062.6194210119913</v>
      </c>
    </row>
    <row r="28" spans="1:11" s="92" customFormat="1" ht="15" customHeight="1">
      <c r="A28" s="96" t="str">
        <f t="shared" si="2"/>
        <v>調布地区</v>
      </c>
      <c r="B28" s="112">
        <f>'総括表(地区)'!AM185</f>
        <v>718.57636179965584</v>
      </c>
      <c r="C28" s="112">
        <f>'総括表(地区)'!AN185</f>
        <v>735.96674878744375</v>
      </c>
      <c r="D28" s="112">
        <f>'総括表(地区)'!AO185</f>
        <v>754.9273128097102</v>
      </c>
      <c r="E28" s="112">
        <f>'総括表(地区)'!AP185</f>
        <v>770.0026813384294</v>
      </c>
      <c r="F28" s="112">
        <f>'総括表(地区)'!AQ185</f>
        <v>749.5304694786978</v>
      </c>
      <c r="G28" s="112">
        <f>'総括表(地区)'!AR185</f>
        <v>768.26551664917736</v>
      </c>
      <c r="H28" s="112">
        <f>'総括表(地区)'!AS185</f>
        <v>778.81520682851306</v>
      </c>
      <c r="I28" s="112">
        <f>'総括表(地区)'!AT185</f>
        <v>796.32865994377346</v>
      </c>
      <c r="J28" s="112">
        <f>'総括表(地区)'!AU185</f>
        <v>801.81126173533278</v>
      </c>
      <c r="K28" s="112">
        <f>'総括表(地区)'!AV185</f>
        <v>794.85330176843888</v>
      </c>
    </row>
    <row r="29" spans="1:11" s="92" customFormat="1" ht="15" customHeight="1">
      <c r="A29" s="98" t="str">
        <f t="shared" si="2"/>
        <v>蒲田地区</v>
      </c>
      <c r="B29" s="114">
        <f>'総括表(地区)'!AM186</f>
        <v>910.24398647234216</v>
      </c>
      <c r="C29" s="114">
        <f>'総括表(地区)'!AN186</f>
        <v>924.10656702414622</v>
      </c>
      <c r="D29" s="114">
        <f>'総括表(地区)'!AO186</f>
        <v>934.54299958351919</v>
      </c>
      <c r="E29" s="114">
        <f>'総括表(地区)'!AP186</f>
        <v>950.59638537406136</v>
      </c>
      <c r="F29" s="114">
        <f>'総括表(地区)'!AQ186</f>
        <v>923.66290379693407</v>
      </c>
      <c r="G29" s="114">
        <f>'総括表(地区)'!AR186</f>
        <v>942.73770983509337</v>
      </c>
      <c r="H29" s="114">
        <f>'総括表(地区)'!AS186</f>
        <v>953.36747638168697</v>
      </c>
      <c r="I29" s="114">
        <f>'総括表(地区)'!AT186</f>
        <v>955.89387217548415</v>
      </c>
      <c r="J29" s="114">
        <f>'総括表(地区)'!AU186</f>
        <v>960.85250945230052</v>
      </c>
      <c r="K29" s="114">
        <f>'総括表(地区)'!AV186</f>
        <v>965.29077149461421</v>
      </c>
    </row>
    <row r="30" spans="1:11" s="92" customFormat="1" ht="15" customHeight="1">
      <c r="A30" s="100" t="str">
        <f t="shared" si="2"/>
        <v>区全域</v>
      </c>
      <c r="B30" s="116">
        <f>'総括表(地区)'!AM187</f>
        <v>2576.1566593865036</v>
      </c>
      <c r="C30" s="116">
        <f>'総括表(地区)'!AN187</f>
        <v>2621.2859817994477</v>
      </c>
      <c r="D30" s="116">
        <f>'総括表(地区)'!AO187</f>
        <v>2670.3600753513629</v>
      </c>
      <c r="E30" s="116">
        <f>'総括表(地区)'!AP187</f>
        <v>2718.4325864075272</v>
      </c>
      <c r="F30" s="116">
        <f>'総括表(地区)'!AQ187</f>
        <v>2665.5035389779509</v>
      </c>
      <c r="G30" s="116">
        <f>'総括表(地区)'!AR187</f>
        <v>2720.2069659199424</v>
      </c>
      <c r="H30" s="116">
        <f>'総括表(地区)'!AS187</f>
        <v>2761.4286704957813</v>
      </c>
      <c r="I30" s="116">
        <f>'総括表(地区)'!AT187</f>
        <v>2789.0132079729492</v>
      </c>
      <c r="J30" s="116">
        <f>'総括表(地区)'!AU187</f>
        <v>2817.2795227494839</v>
      </c>
      <c r="K30" s="116">
        <f>'総括表(地区)'!AV187</f>
        <v>2822.7634942750442</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10">
        <f>'総括表(地区)'!AW184</f>
        <v>1069.8241167151486</v>
      </c>
      <c r="C33" s="110">
        <f>'総括表(地区)'!AX184</f>
        <v>1077.7341055321153</v>
      </c>
      <c r="D33" s="110">
        <f>'総括表(地区)'!AY184</f>
        <v>1086.0027524859465</v>
      </c>
      <c r="E33" s="110">
        <f>'総括表(地区)'!AZ184</f>
        <v>1077.556965110407</v>
      </c>
      <c r="F33" s="110">
        <f>'総括表(地区)'!BA184</f>
        <v>1071.7418105917393</v>
      </c>
      <c r="G33" s="110">
        <f>'総括表(地区)'!BB184</f>
        <v>1055.6139508757121</v>
      </c>
      <c r="H33" s="110">
        <f>'総括表(地区)'!BC184</f>
        <v>1043.4197176360144</v>
      </c>
      <c r="I33" s="110">
        <f>'総括表(地区)'!BD184</f>
        <v>0</v>
      </c>
      <c r="J33" s="110">
        <f>'総括表(地区)'!BE184</f>
        <v>0</v>
      </c>
      <c r="K33" s="110">
        <f>'総括表(地区)'!BF184</f>
        <v>0</v>
      </c>
    </row>
    <row r="34" spans="1:11" s="92" customFormat="1" ht="15" customHeight="1">
      <c r="A34" s="96" t="str">
        <f t="shared" si="3"/>
        <v>調布地区</v>
      </c>
      <c r="B34" s="112">
        <f>'総括表(地区)'!AW185</f>
        <v>801.23183970870889</v>
      </c>
      <c r="C34" s="112">
        <f>'総括表(地区)'!AX185</f>
        <v>805.98292008525209</v>
      </c>
      <c r="D34" s="112">
        <f>'総括表(地区)'!AY185</f>
        <v>804.13202355219505</v>
      </c>
      <c r="E34" s="112">
        <f>'総括表(地区)'!AZ185</f>
        <v>796.27410300134625</v>
      </c>
      <c r="F34" s="112">
        <f>'総括表(地区)'!BA185</f>
        <v>783.5474385410306</v>
      </c>
      <c r="G34" s="112">
        <f>'総括表(地区)'!BB185</f>
        <v>768.53064399463756</v>
      </c>
      <c r="H34" s="112">
        <f>'総括表(地区)'!BC185</f>
        <v>763.02139176348669</v>
      </c>
      <c r="I34" s="112">
        <f>'総括表(地区)'!BD185</f>
        <v>0</v>
      </c>
      <c r="J34" s="112">
        <f>'総括表(地区)'!BE185</f>
        <v>0</v>
      </c>
      <c r="K34" s="112">
        <f>'総括表(地区)'!BF185</f>
        <v>0</v>
      </c>
    </row>
    <row r="35" spans="1:11" s="92" customFormat="1" ht="15" customHeight="1">
      <c r="A35" s="98" t="str">
        <f t="shared" si="3"/>
        <v>蒲田地区</v>
      </c>
      <c r="B35" s="114">
        <f>'総括表(地区)'!AW186</f>
        <v>962.51014015205681</v>
      </c>
      <c r="C35" s="114">
        <f>'総括表(地区)'!AX186</f>
        <v>954.96384090119636</v>
      </c>
      <c r="D35" s="114">
        <f>'総括表(地区)'!AY186</f>
        <v>939.56725995203067</v>
      </c>
      <c r="E35" s="114">
        <f>'総括表(地区)'!AZ186</f>
        <v>901.24209744189295</v>
      </c>
      <c r="F35" s="114">
        <f>'総括表(地区)'!BA186</f>
        <v>870.31808511115514</v>
      </c>
      <c r="G35" s="114">
        <f>'総括表(地区)'!BB186</f>
        <v>838.19562190390639</v>
      </c>
      <c r="H35" s="114">
        <f>'総括表(地区)'!BC186</f>
        <v>810.11343497872417</v>
      </c>
      <c r="I35" s="114">
        <f>'総括表(地区)'!BD186</f>
        <v>0</v>
      </c>
      <c r="J35" s="114">
        <f>'総括表(地区)'!BE186</f>
        <v>0</v>
      </c>
      <c r="K35" s="114">
        <f>'総括表(地区)'!BF186</f>
        <v>0</v>
      </c>
    </row>
    <row r="36" spans="1:11" s="92" customFormat="1" ht="15" customHeight="1">
      <c r="A36" s="100" t="str">
        <f t="shared" si="3"/>
        <v>区全域</v>
      </c>
      <c r="B36" s="116">
        <f>'総括表(地区)'!AW187</f>
        <v>2833.5660965759143</v>
      </c>
      <c r="C36" s="116">
        <f>'総括表(地区)'!AX187</f>
        <v>2838.6808665185636</v>
      </c>
      <c r="D36" s="116">
        <f>'総括表(地区)'!AY187</f>
        <v>2829.7020359901721</v>
      </c>
      <c r="E36" s="116">
        <f>'総括表(地区)'!AZ187</f>
        <v>2775.073165553646</v>
      </c>
      <c r="F36" s="116">
        <f>'総括表(地区)'!BA187</f>
        <v>2725.6073342439249</v>
      </c>
      <c r="G36" s="116">
        <f>'総括表(地区)'!BB187</f>
        <v>2662.3402167742561</v>
      </c>
      <c r="H36" s="116">
        <f>'総括表(地区)'!BC187</f>
        <v>2616.5545443782253</v>
      </c>
      <c r="I36" s="116">
        <f>'総括表(地区)'!BD187</f>
        <v>0</v>
      </c>
      <c r="J36" s="116">
        <f>'総括表(地区)'!BE187</f>
        <v>0</v>
      </c>
      <c r="K36" s="116">
        <f>'総括表(地区)'!BF187</f>
        <v>0</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70" zoomScaleNormal="70" workbookViewId="0">
      <selection activeCell="I23" sqref="I23"/>
    </sheetView>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30" customHeight="1">
      <c r="A1" s="85" t="str">
        <f>総括表!$A$176</f>
        <v>：自然増減_年間_区全域</v>
      </c>
      <c r="K1" s="87" t="s">
        <v>30</v>
      </c>
    </row>
    <row r="2" spans="1:11" s="89" customFormat="1" ht="20.100000000000001" customHeight="1">
      <c r="A2" s="88"/>
      <c r="E2" s="90"/>
      <c r="F2" s="90">
        <f>総括表!C5</f>
        <v>2018</v>
      </c>
      <c r="G2" s="90">
        <f>総括表!D5</f>
        <v>2019</v>
      </c>
      <c r="H2" s="90">
        <f>総括表!E5</f>
        <v>2020</v>
      </c>
      <c r="I2" s="90">
        <f>総括表!F5</f>
        <v>2021</v>
      </c>
      <c r="J2" s="90">
        <f>総括表!G5</f>
        <v>2022</v>
      </c>
      <c r="K2" s="90">
        <f>総括表!H5</f>
        <v>2023</v>
      </c>
    </row>
    <row r="3" spans="1:11" s="92" customFormat="1" ht="20.100000000000001" customHeight="1">
      <c r="A3" s="91"/>
      <c r="E3" s="102" t="s">
        <v>29</v>
      </c>
      <c r="F3" s="107">
        <f>IF(総括表!C179="","",総括表!C179)</f>
        <v>13.399678949672307</v>
      </c>
      <c r="G3" s="107">
        <f>IF(総括表!D179="","",総括表!D179)</f>
        <v>-0.6953417765944323</v>
      </c>
      <c r="H3" s="107">
        <f>IF(総括表!E179="","",総括表!E179)</f>
        <v>-541.16484337277689</v>
      </c>
      <c r="I3" s="107">
        <f>IF(総括表!F179="","",総括表!F179)</f>
        <v>-422.77217389523867</v>
      </c>
      <c r="J3" s="107">
        <f>IF(総括表!G179="","",総括表!G179)</f>
        <v>-838.13079813580953</v>
      </c>
      <c r="K3" s="107">
        <f>IF(総括表!H179="","",総括表!H179)</f>
        <v>-3762.1157596479316</v>
      </c>
    </row>
    <row r="4" spans="1:11" s="92" customFormat="1" ht="6.95" customHeight="1">
      <c r="A4" s="91"/>
      <c r="E4" s="91"/>
    </row>
    <row r="5" spans="1:11" s="89" customFormat="1" ht="20.100000000000001" customHeight="1">
      <c r="A5" s="93"/>
      <c r="B5" s="90">
        <f>総括表!I5</f>
        <v>2024</v>
      </c>
      <c r="C5" s="90">
        <f>総括表!J5</f>
        <v>2025</v>
      </c>
      <c r="D5" s="90">
        <f>総括表!K5</f>
        <v>2026</v>
      </c>
      <c r="E5" s="90">
        <f>総括表!L5</f>
        <v>2027</v>
      </c>
      <c r="F5" s="90">
        <f>総括表!M5</f>
        <v>2028</v>
      </c>
      <c r="G5" s="90">
        <f>総括表!N5</f>
        <v>2029</v>
      </c>
      <c r="H5" s="90">
        <f>総括表!O5</f>
        <v>2030</v>
      </c>
      <c r="I5" s="90">
        <f>総括表!P5</f>
        <v>2031</v>
      </c>
      <c r="J5" s="90">
        <f>総括表!Q5</f>
        <v>2032</v>
      </c>
      <c r="K5" s="90">
        <f>総括表!R5</f>
        <v>2033</v>
      </c>
    </row>
    <row r="6" spans="1:11" s="92" customFormat="1" ht="20.100000000000001" customHeight="1">
      <c r="A6" s="100" t="str">
        <f>総括表!B10</f>
        <v>基本推計</v>
      </c>
      <c r="B6" s="108">
        <f>IF(総括表!I179="","",総括表!I179)</f>
        <v>-4162.4422375090471</v>
      </c>
      <c r="C6" s="108">
        <f>IF(総括表!J179="","",総括表!J179)</f>
        <v>-4248.5055979782755</v>
      </c>
      <c r="D6" s="108">
        <f>IF(総括表!K179="","",総括表!K179)</f>
        <v>-3864.3756784987527</v>
      </c>
      <c r="E6" s="108">
        <f>IF(総括表!L179="","",総括表!L179)</f>
        <v>-3919.4536160984185</v>
      </c>
      <c r="F6" s="108">
        <f>IF(総括表!M179="","",総括表!M179)</f>
        <v>-3856.00111320832</v>
      </c>
      <c r="G6" s="108">
        <f>IF(総括表!N179="","",総括表!N179)</f>
        <v>-4027.5216279177612</v>
      </c>
      <c r="H6" s="108">
        <f>IF(総括表!O179="","",総括表!O179)</f>
        <v>-4037.1790265573918</v>
      </c>
      <c r="I6" s="108">
        <f>IF(総括表!P179="","",総括表!P179)</f>
        <v>-3632.9056197943855</v>
      </c>
      <c r="J6" s="108">
        <f>IF(総括表!Q179="","",総括表!Q179)</f>
        <v>-3630.6421419233134</v>
      </c>
      <c r="K6" s="108">
        <f>IF(総括表!R179="","",総括表!R179)</f>
        <v>-3674.2779708512471</v>
      </c>
    </row>
    <row r="7" spans="1:11" s="92" customFormat="1" ht="6.95" customHeight="1">
      <c r="A7" s="91"/>
      <c r="E7" s="91"/>
    </row>
    <row r="8" spans="1:11" s="89" customFormat="1" ht="20.100000000000001" customHeight="1">
      <c r="A8" s="93"/>
      <c r="B8" s="90">
        <f>総括表!S5</f>
        <v>2034</v>
      </c>
      <c r="C8" s="90">
        <f>総括表!T5</f>
        <v>2035</v>
      </c>
      <c r="D8" s="90">
        <f>総括表!U5</f>
        <v>2036</v>
      </c>
      <c r="E8" s="90">
        <f>総括表!V5</f>
        <v>2037</v>
      </c>
      <c r="F8" s="90">
        <f>総括表!W5</f>
        <v>2038</v>
      </c>
      <c r="G8" s="90">
        <f>総括表!X5</f>
        <v>2039</v>
      </c>
      <c r="H8" s="90">
        <f>総括表!Y5</f>
        <v>2040</v>
      </c>
      <c r="I8" s="90">
        <f>総括表!Z5</f>
        <v>2041</v>
      </c>
      <c r="J8" s="90">
        <f>総括表!AA5</f>
        <v>2042</v>
      </c>
      <c r="K8" s="90">
        <f>総括表!AB5</f>
        <v>2043</v>
      </c>
    </row>
    <row r="9" spans="1:11" s="92" customFormat="1" ht="20.100000000000001" customHeight="1">
      <c r="A9" s="100" t="str">
        <f t="shared" ref="A9" si="0">A6</f>
        <v>基本推計</v>
      </c>
      <c r="B9" s="108">
        <f>IF(総括表!S179="","",総括表!S179)</f>
        <v>-3742.8091798731716</v>
      </c>
      <c r="C9" s="108">
        <f>IF(総括表!T179="","",総括表!T179)</f>
        <v>-3791.5045702190409</v>
      </c>
      <c r="D9" s="108">
        <f>IF(総括表!U179="","",総括表!U179)</f>
        <v>-3378.6946098069238</v>
      </c>
      <c r="E9" s="108">
        <f>IF(総括表!V179="","",総括表!V179)</f>
        <v>-3340.7091124397525</v>
      </c>
      <c r="F9" s="108">
        <f>IF(総括表!W179="","",総括表!W179)</f>
        <v>-3371.8162198124119</v>
      </c>
      <c r="G9" s="108">
        <f>IF(総括表!X179="","",総括表!X179)</f>
        <v>-3431.5234161778963</v>
      </c>
      <c r="H9" s="108">
        <f>IF(総括表!Y179="","",総括表!Y179)</f>
        <v>-3461.1861403718272</v>
      </c>
      <c r="I9" s="108">
        <f>IF(総括表!Z179="","",総括表!Z179)</f>
        <v>-3087.7447931120641</v>
      </c>
      <c r="J9" s="108">
        <f>IF(総括表!AA179="","",総括表!AA179)</f>
        <v>-3084.5951997598995</v>
      </c>
      <c r="K9" s="108">
        <f>IF(総括表!AB179="","",総括表!AB179)</f>
        <v>-3075.8995396792152</v>
      </c>
    </row>
    <row r="10" spans="1:11" s="92" customFormat="1" ht="6.95" customHeight="1">
      <c r="A10" s="91"/>
      <c r="E10" s="91"/>
    </row>
    <row r="11" spans="1:11" s="89" customFormat="1" ht="20.100000000000001" customHeight="1">
      <c r="A11" s="93"/>
      <c r="B11" s="90">
        <f>総括表!AC5</f>
        <v>2044</v>
      </c>
      <c r="C11" s="90">
        <f>総括表!AD5</f>
        <v>2045</v>
      </c>
      <c r="D11" s="90">
        <f>総括表!AE5</f>
        <v>2046</v>
      </c>
      <c r="E11" s="90">
        <f>総括表!AF5</f>
        <v>2047</v>
      </c>
      <c r="F11" s="90">
        <f>総括表!AG5</f>
        <v>2048</v>
      </c>
      <c r="G11" s="90">
        <f>総括表!AH5</f>
        <v>2049</v>
      </c>
      <c r="H11" s="90">
        <f>総括表!AI5</f>
        <v>2050</v>
      </c>
      <c r="I11" s="90">
        <f>総括表!AJ5</f>
        <v>2051</v>
      </c>
      <c r="J11" s="90">
        <f>総括表!AK5</f>
        <v>2052</v>
      </c>
      <c r="K11" s="90">
        <f>総括表!AL5</f>
        <v>2053</v>
      </c>
    </row>
    <row r="12" spans="1:11" s="92" customFormat="1" ht="20.100000000000001" customHeight="1">
      <c r="A12" s="100" t="str">
        <f t="shared" ref="A12" si="1">A6</f>
        <v>基本推計</v>
      </c>
      <c r="B12" s="108">
        <f>IF(総括表!AC179="","",総括表!AC179)</f>
        <v>-3071.245238147405</v>
      </c>
      <c r="C12" s="108">
        <f>IF(総括表!AD179="","",総括表!AD179)</f>
        <v>-3086.827782381657</v>
      </c>
      <c r="D12" s="108">
        <f>IF(総括表!AE179="","",総括表!AE179)</f>
        <v>-2947.5637346911985</v>
      </c>
      <c r="E12" s="108">
        <f>IF(総括表!AF179="","",総括表!AF179)</f>
        <v>-2974.6213816935847</v>
      </c>
      <c r="F12" s="108">
        <f>IF(総括表!AG179="","",総括表!AG179)</f>
        <v>-3020.4500876103257</v>
      </c>
      <c r="G12" s="108">
        <f>IF(総括表!AH179="","",総括表!AH179)</f>
        <v>-3106.377280113285</v>
      </c>
      <c r="H12" s="108">
        <f>IF(総括表!AI179="","",総括表!AI179)</f>
        <v>-3202.6008658268793</v>
      </c>
      <c r="I12" s="108">
        <f>IF(総括表!AJ179="","",総括表!AJ179)</f>
        <v>-3334.6954668810663</v>
      </c>
      <c r="J12" s="108">
        <f>IF(総括表!AK179="","",総括表!AK179)</f>
        <v>-3427.2744990732581</v>
      </c>
      <c r="K12" s="108">
        <f>IF(総括表!AL179="","",総括表!AL179)</f>
        <v>-3544.7167170370703</v>
      </c>
    </row>
    <row r="13" spans="1:11" s="92" customFormat="1" ht="6.95" customHeight="1">
      <c r="A13" s="91"/>
      <c r="E13" s="91"/>
    </row>
    <row r="14" spans="1:11" s="92" customFormat="1" ht="20.100000000000001" customHeight="1">
      <c r="A14" s="102"/>
      <c r="B14" s="90">
        <f>総括表!AM5</f>
        <v>2054</v>
      </c>
      <c r="C14" s="90">
        <f>総括表!AN5</f>
        <v>2055</v>
      </c>
      <c r="D14" s="90">
        <f>総括表!AO5</f>
        <v>2056</v>
      </c>
      <c r="E14" s="90">
        <f>総括表!AP5</f>
        <v>2057</v>
      </c>
      <c r="F14" s="90">
        <f>総括表!AQ5</f>
        <v>2058</v>
      </c>
      <c r="G14" s="90">
        <f>総括表!AR5</f>
        <v>2059</v>
      </c>
      <c r="H14" s="90">
        <f>総括表!AS5</f>
        <v>2060</v>
      </c>
      <c r="I14" s="90">
        <f>総括表!AT5</f>
        <v>2061</v>
      </c>
      <c r="J14" s="90">
        <f>総括表!AU5</f>
        <v>2062</v>
      </c>
      <c r="K14" s="90">
        <f>総括表!AV5</f>
        <v>2063</v>
      </c>
    </row>
    <row r="15" spans="1:11" s="92" customFormat="1" ht="20.100000000000001" customHeight="1">
      <c r="A15" s="100" t="str">
        <f t="shared" ref="A15" si="2">A6</f>
        <v>基本推計</v>
      </c>
      <c r="B15" s="108">
        <f>IF(総括表!AM179="","",総括表!AM179)</f>
        <v>-3692.4919960087627</v>
      </c>
      <c r="C15" s="108">
        <f>IF(総括表!AN179="","",総括表!AN179)</f>
        <v>-3844.8210811970957</v>
      </c>
      <c r="D15" s="108">
        <f>IF(総括表!AO179="","",総括表!AO179)</f>
        <v>-4006.1987636317276</v>
      </c>
      <c r="E15" s="108">
        <f>IF(総括表!AP179="","",総括表!AP179)</f>
        <v>-4093.6522118924372</v>
      </c>
      <c r="F15" s="108">
        <f>IF(総括表!AQ179="","",総括表!AQ179)</f>
        <v>-4222.2028820160613</v>
      </c>
      <c r="G15" s="108">
        <f>IF(総括表!AR179="","",総括表!AR179)</f>
        <v>-4358.7725052478563</v>
      </c>
      <c r="H15" s="108">
        <f>IF(総括表!AS179="","",総括表!AS179)</f>
        <v>-4479.3711830827224</v>
      </c>
      <c r="I15" s="108">
        <f>IF(総括表!AT179="","",総括表!AT179)</f>
        <v>-4564.4471549314176</v>
      </c>
      <c r="J15" s="108">
        <f>IF(総括表!AU179="","",総括表!AU179)</f>
        <v>-4625.4890716953441</v>
      </c>
      <c r="K15" s="108">
        <f>IF(総括表!AV179="","",総括表!AV179)</f>
        <v>-4674.3112560215532</v>
      </c>
    </row>
    <row r="16" spans="1:11" s="92" customFormat="1" ht="6.95" customHeight="1">
      <c r="A16" s="91"/>
      <c r="E16" s="91"/>
    </row>
    <row r="17" spans="1:11" s="89" customFormat="1" ht="20.100000000000001" customHeight="1">
      <c r="A17" s="93"/>
      <c r="B17" s="90">
        <f>総括表!AW5</f>
        <v>2064</v>
      </c>
      <c r="C17" s="90">
        <f>総括表!AX5</f>
        <v>2065</v>
      </c>
      <c r="D17" s="90">
        <f>総括表!AY5</f>
        <v>2066</v>
      </c>
      <c r="E17" s="90">
        <f>総括表!AZ5</f>
        <v>2067</v>
      </c>
      <c r="F17" s="90">
        <f>総括表!BA5</f>
        <v>2068</v>
      </c>
      <c r="G17" s="90">
        <f>総括表!BB5</f>
        <v>2069</v>
      </c>
      <c r="H17" s="90">
        <f>総括表!BC5</f>
        <v>2070</v>
      </c>
      <c r="I17" s="90" t="str">
        <f>総括表!BD5</f>
        <v>　</v>
      </c>
      <c r="J17" s="90" t="str">
        <f>総括表!BE5</f>
        <v>　</v>
      </c>
      <c r="K17" s="90" t="str">
        <f>総括表!BF5</f>
        <v>　</v>
      </c>
    </row>
    <row r="18" spans="1:11" s="92" customFormat="1" ht="20.100000000000001" customHeight="1">
      <c r="A18" s="100" t="str">
        <f t="shared" ref="A18" si="3">A6</f>
        <v>基本推計</v>
      </c>
      <c r="B18" s="108">
        <f>IF(総括表!AW179="","",総括表!AW179)</f>
        <v>-4712.4165171826608</v>
      </c>
      <c r="C18" s="108">
        <f>IF(総括表!AX179="","",総括表!AX179)</f>
        <v>-4721.5758896892021</v>
      </c>
      <c r="D18" s="108">
        <f>IF(総括表!AY179="","",総括表!AY179)</f>
        <v>-4691.6251627916608</v>
      </c>
      <c r="E18" s="108">
        <f>IF(総括表!AZ179="","",総括表!AZ179)</f>
        <v>-4630.7971852306227</v>
      </c>
      <c r="F18" s="108">
        <f>IF(総括表!BA179="","",総括表!BA179)</f>
        <v>-4552.4028149546011</v>
      </c>
      <c r="G18" s="108">
        <f>IF(総括表!BB179="","",総括表!BB179)</f>
        <v>-4480.0352496812611</v>
      </c>
      <c r="H18" s="108">
        <f>IF(総括表!BC179="","",総括表!BC179)</f>
        <v>-4392.095957162438</v>
      </c>
      <c r="I18" s="108" t="str">
        <f>IF(総括表!BD179="","",総括表!BD179)</f>
        <v>　</v>
      </c>
      <c r="J18" s="108" t="str">
        <f>IF(総括表!BE179="","",総括表!BE179)</f>
        <v>　</v>
      </c>
      <c r="K18" s="108" t="str">
        <f>IF(総括表!BF179="","",総括表!BF179)</f>
        <v>　</v>
      </c>
    </row>
    <row r="19" spans="1:11" ht="15" customHeight="1">
      <c r="B19" s="92"/>
      <c r="C19" s="92"/>
      <c r="D19" s="92"/>
      <c r="E19" s="91"/>
      <c r="F19" s="92"/>
      <c r="G19" s="92"/>
      <c r="H19" s="92"/>
      <c r="I19" s="92"/>
      <c r="J19" s="92"/>
      <c r="K19" s="92"/>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topLeftCell="A16" zoomScale="70" zoomScaleNormal="70" workbookViewId="0"/>
  </sheetViews>
  <sheetFormatPr defaultColWidth="9" defaultRowHeight="15" customHeight="1"/>
  <cols>
    <col min="1" max="1" width="18.5" style="87" customWidth="1"/>
    <col min="2" max="10" width="11.875" style="86" customWidth="1"/>
    <col min="11" max="11" width="15.625" style="86" customWidth="1"/>
    <col min="12" max="16384" width="9" style="86"/>
  </cols>
  <sheetData>
    <row r="1" spans="1:11" ht="20.100000000000001" customHeight="1">
      <c r="A1" s="85" t="str">
        <f>'総括表(地区)'!$A$176</f>
        <v>：自然増減_年間_地区別(基本推計)</v>
      </c>
      <c r="K1" s="87" t="s">
        <v>30</v>
      </c>
    </row>
    <row r="2" spans="1:11" s="89" customFormat="1" ht="20.100000000000001" customHeight="1">
      <c r="A2" s="88"/>
      <c r="D2" s="146"/>
      <c r="E2" s="147"/>
      <c r="F2" s="90">
        <f>総括表!C5</f>
        <v>2018</v>
      </c>
      <c r="G2" s="90">
        <f>総括表!D5</f>
        <v>2019</v>
      </c>
      <c r="H2" s="90">
        <f>総括表!E5</f>
        <v>2020</v>
      </c>
      <c r="I2" s="90">
        <f>総括表!F5</f>
        <v>2021</v>
      </c>
      <c r="J2" s="90">
        <f>総括表!G5</f>
        <v>2022</v>
      </c>
      <c r="K2" s="90">
        <f>総括表!H5</f>
        <v>2023</v>
      </c>
    </row>
    <row r="3" spans="1:11" s="89" customFormat="1" ht="15" customHeight="1">
      <c r="A3" s="88"/>
      <c r="D3" s="148" t="str">
        <f>"大森地区"</f>
        <v>大森地区</v>
      </c>
      <c r="E3" s="149"/>
      <c r="F3" s="109" t="s">
        <v>40</v>
      </c>
      <c r="G3" s="110">
        <f>'総括表(地区)'!D176</f>
        <v>174.18971563618015</v>
      </c>
      <c r="H3" s="110">
        <f>'総括表(地区)'!E176</f>
        <v>0.9845697956402546</v>
      </c>
      <c r="I3" s="110">
        <f>'総括表(地区)'!F176</f>
        <v>37.02371583530919</v>
      </c>
      <c r="J3" s="110">
        <f>'総括表(地区)'!G176</f>
        <v>-114.76705089626762</v>
      </c>
      <c r="K3" s="110">
        <f>'総括表(地区)'!H176</f>
        <v>-565.51038759337189</v>
      </c>
    </row>
    <row r="4" spans="1:11" s="89" customFormat="1" ht="15" customHeight="1">
      <c r="A4" s="88"/>
      <c r="D4" s="150" t="str">
        <f>"調布地区"</f>
        <v>調布地区</v>
      </c>
      <c r="E4" s="151"/>
      <c r="F4" s="111" t="s">
        <v>40</v>
      </c>
      <c r="G4" s="112">
        <f>'総括表(地区)'!D177</f>
        <v>-44.670833023332193</v>
      </c>
      <c r="H4" s="112">
        <f>'総括表(地区)'!E177</f>
        <v>-176.71082449463222</v>
      </c>
      <c r="I4" s="112">
        <f>'総括表(地区)'!F177</f>
        <v>-127.42394888963076</v>
      </c>
      <c r="J4" s="112">
        <f>'総括表(地区)'!G177</f>
        <v>-265.07843557609783</v>
      </c>
      <c r="K4" s="112">
        <f>'総括表(地区)'!H177</f>
        <v>-1737.1648315053671</v>
      </c>
    </row>
    <row r="5" spans="1:11" s="89" customFormat="1" ht="15" customHeight="1">
      <c r="A5" s="88"/>
      <c r="D5" s="152" t="str">
        <f>"蒲田地区"</f>
        <v>蒲田地区</v>
      </c>
      <c r="E5" s="153"/>
      <c r="F5" s="113" t="s">
        <v>40</v>
      </c>
      <c r="G5" s="114">
        <f>'総括表(地区)'!D178</f>
        <v>-130.21422438944251</v>
      </c>
      <c r="H5" s="114">
        <f>'総括表(地区)'!E178</f>
        <v>-365.43518858552238</v>
      </c>
      <c r="I5" s="114">
        <f>'総括表(地区)'!F178</f>
        <v>-332.37194084091743</v>
      </c>
      <c r="J5" s="114">
        <f>'総括表(地区)'!G178</f>
        <v>-458.28531166344465</v>
      </c>
      <c r="K5" s="114">
        <f>'総括表(地区)'!H178</f>
        <v>-1459.4405405491918</v>
      </c>
    </row>
    <row r="6" spans="1:11" s="92" customFormat="1" ht="15" customHeight="1">
      <c r="A6" s="91"/>
      <c r="D6" s="154" t="str">
        <f>"区全域"</f>
        <v>区全域</v>
      </c>
      <c r="E6" s="155"/>
      <c r="F6" s="115" t="s">
        <v>40</v>
      </c>
      <c r="G6" s="116">
        <f>'総括表(地区)'!D179</f>
        <v>-0.69534177659488705</v>
      </c>
      <c r="H6" s="116">
        <f>'総括表(地区)'!E179</f>
        <v>-541.16484337277689</v>
      </c>
      <c r="I6" s="116">
        <f>'総括表(地区)'!F179</f>
        <v>-422.77217389523912</v>
      </c>
      <c r="J6" s="116">
        <f>'総括表(地区)'!G179</f>
        <v>-838.13079813580953</v>
      </c>
      <c r="K6" s="116">
        <f>'総括表(地区)'!H179</f>
        <v>-3762.1157596479316</v>
      </c>
    </row>
    <row r="7" spans="1:11" s="92" customFormat="1" ht="6.95" customHeight="1">
      <c r="A7" s="91"/>
      <c r="E7" s="91"/>
    </row>
    <row r="8" spans="1:11" s="89" customFormat="1" ht="20.100000000000001" customHeight="1">
      <c r="A8" s="93"/>
      <c r="B8" s="90">
        <f>総括表!I5</f>
        <v>2024</v>
      </c>
      <c r="C8" s="90">
        <f>総括表!J5</f>
        <v>2025</v>
      </c>
      <c r="D8" s="90">
        <f>総括表!K5</f>
        <v>2026</v>
      </c>
      <c r="E8" s="90">
        <f>総括表!L5</f>
        <v>2027</v>
      </c>
      <c r="F8" s="90">
        <f>総括表!M5</f>
        <v>2028</v>
      </c>
      <c r="G8" s="90">
        <f>総括表!N5</f>
        <v>2029</v>
      </c>
      <c r="H8" s="90">
        <f>総括表!O5</f>
        <v>2030</v>
      </c>
      <c r="I8" s="90">
        <f>総括表!P5</f>
        <v>2031</v>
      </c>
      <c r="J8" s="90">
        <f>総括表!Q5</f>
        <v>2032</v>
      </c>
      <c r="K8" s="90">
        <f>総括表!R5</f>
        <v>2033</v>
      </c>
    </row>
    <row r="9" spans="1:11" s="92" customFormat="1" ht="15" customHeight="1">
      <c r="A9" s="94" t="str">
        <f>"大森地区"</f>
        <v>大森地区</v>
      </c>
      <c r="B9" s="110">
        <f>'総括表(地区)'!I176</f>
        <v>-808.03423970222821</v>
      </c>
      <c r="C9" s="110">
        <f>'総括表(地区)'!J176</f>
        <v>-1051.3608873644839</v>
      </c>
      <c r="D9" s="110">
        <f>'総括表(地区)'!K176</f>
        <v>-919.19304491569346</v>
      </c>
      <c r="E9" s="110">
        <f>'総括表(地区)'!L176</f>
        <v>-941.63814676245875</v>
      </c>
      <c r="F9" s="110">
        <f>'総括表(地区)'!M176</f>
        <v>-910.05043230263118</v>
      </c>
      <c r="G9" s="110">
        <f>'総括表(地区)'!N176</f>
        <v>-972.45747596406522</v>
      </c>
      <c r="H9" s="110">
        <f>'総括表(地区)'!O176</f>
        <v>-973.56309519916408</v>
      </c>
      <c r="I9" s="110">
        <f>'総括表(地区)'!P176</f>
        <v>-843.79884058929724</v>
      </c>
      <c r="J9" s="110">
        <f>'総括表(地区)'!Q176</f>
        <v>-835.57593737447291</v>
      </c>
      <c r="K9" s="110">
        <f>'総括表(地区)'!R176</f>
        <v>-829.2132971598262</v>
      </c>
    </row>
    <row r="10" spans="1:11" s="92" customFormat="1" ht="15" customHeight="1">
      <c r="A10" s="96" t="str">
        <f>"調布地区"</f>
        <v>調布地区</v>
      </c>
      <c r="B10" s="112">
        <f>'総括表(地区)'!I177</f>
        <v>-1818.5728995192167</v>
      </c>
      <c r="C10" s="112">
        <f>'総括表(地区)'!J177</f>
        <v>-1057.0733073120623</v>
      </c>
      <c r="D10" s="112">
        <f>'総括表(地区)'!K177</f>
        <v>-964.00447197413223</v>
      </c>
      <c r="E10" s="112">
        <f>'総括表(地区)'!L177</f>
        <v>-983.2561547657001</v>
      </c>
      <c r="F10" s="112">
        <f>'総括表(地区)'!M177</f>
        <v>-966.53795289462619</v>
      </c>
      <c r="G10" s="112">
        <f>'総括表(地区)'!N177</f>
        <v>-1025.0581814535228</v>
      </c>
      <c r="H10" s="112">
        <f>'総括表(地区)'!O177</f>
        <v>-1037.0500711849611</v>
      </c>
      <c r="I10" s="112">
        <f>'総括表(地区)'!P177</f>
        <v>-948.83763030879823</v>
      </c>
      <c r="J10" s="112">
        <f>'総括表(地区)'!Q177</f>
        <v>-954.44117306654334</v>
      </c>
      <c r="K10" s="112">
        <f>'総括表(地区)'!R177</f>
        <v>-959.86864436860196</v>
      </c>
    </row>
    <row r="11" spans="1:11" s="92" customFormat="1" ht="15" customHeight="1">
      <c r="A11" s="98" t="str">
        <f>"蒲田地区"</f>
        <v>蒲田地区</v>
      </c>
      <c r="B11" s="114">
        <f>'総括表(地区)'!I178</f>
        <v>-1535.8350982876027</v>
      </c>
      <c r="C11" s="114">
        <f>'総括表(地区)'!J178</f>
        <v>-1670.2356313098778</v>
      </c>
      <c r="D11" s="114">
        <f>'総括表(地区)'!K178</f>
        <v>-1505.8855348614782</v>
      </c>
      <c r="E11" s="114">
        <f>'総括表(地区)'!L178</f>
        <v>-1527.9022214537463</v>
      </c>
      <c r="F11" s="114">
        <f>'総括表(地区)'!M178</f>
        <v>-1537.6517237642133</v>
      </c>
      <c r="G11" s="114">
        <f>'総括表(地区)'!N178</f>
        <v>-1560.7160945516907</v>
      </c>
      <c r="H11" s="114">
        <f>'総括表(地区)'!O178</f>
        <v>-1569.8904982721483</v>
      </c>
      <c r="I11" s="114">
        <f>'総括表(地区)'!P178</f>
        <v>-1407.7080083080409</v>
      </c>
      <c r="J11" s="114">
        <f>'総括表(地区)'!Q178</f>
        <v>-1400.5448271401799</v>
      </c>
      <c r="K11" s="114">
        <f>'総括表(地区)'!R178</f>
        <v>-1398.3429252644096</v>
      </c>
    </row>
    <row r="12" spans="1:11" s="92" customFormat="1" ht="15" customHeight="1">
      <c r="A12" s="100" t="str">
        <f>"区全域"</f>
        <v>区全域</v>
      </c>
      <c r="B12" s="116">
        <f>'総括表(地区)'!I179</f>
        <v>-4162.4422375090471</v>
      </c>
      <c r="C12" s="116">
        <f>'総括表(地区)'!J179</f>
        <v>-3778.6698259864233</v>
      </c>
      <c r="D12" s="116">
        <f>'総括表(地区)'!K179</f>
        <v>-3389.0830517513041</v>
      </c>
      <c r="E12" s="116">
        <f>'総括表(地区)'!L179</f>
        <v>-3452.7965229819056</v>
      </c>
      <c r="F12" s="116">
        <f>'総括表(地区)'!M179</f>
        <v>-3414.2401089614696</v>
      </c>
      <c r="G12" s="116">
        <f>'総括表(地区)'!N179</f>
        <v>-3558.2317519692788</v>
      </c>
      <c r="H12" s="116">
        <f>'総括表(地区)'!O179</f>
        <v>-3580.503664656273</v>
      </c>
      <c r="I12" s="116">
        <f>'総括表(地区)'!P179</f>
        <v>-3200.3444792061355</v>
      </c>
      <c r="J12" s="116">
        <f>'総括表(地区)'!Q179</f>
        <v>-3190.5619375811948</v>
      </c>
      <c r="K12" s="116">
        <f>'総括表(地区)'!R179</f>
        <v>-3187.4248667928387</v>
      </c>
    </row>
    <row r="13" spans="1:11" s="92" customFormat="1" ht="6.95" customHeight="1">
      <c r="A13" s="91"/>
      <c r="E13" s="91"/>
    </row>
    <row r="14" spans="1:11" s="89" customFormat="1" ht="20.100000000000001" customHeight="1">
      <c r="A14" s="93"/>
      <c r="B14" s="90">
        <f>総括表!S5</f>
        <v>2034</v>
      </c>
      <c r="C14" s="90">
        <f>総括表!T5</f>
        <v>2035</v>
      </c>
      <c r="D14" s="90">
        <f>総括表!U5</f>
        <v>2036</v>
      </c>
      <c r="E14" s="90">
        <f>総括表!V5</f>
        <v>2037</v>
      </c>
      <c r="F14" s="90">
        <f>総括表!W5</f>
        <v>2038</v>
      </c>
      <c r="G14" s="90">
        <f>総括表!X5</f>
        <v>2039</v>
      </c>
      <c r="H14" s="90">
        <f>総括表!Y5</f>
        <v>2040</v>
      </c>
      <c r="I14" s="90">
        <f>総括表!Z5</f>
        <v>2041</v>
      </c>
      <c r="J14" s="90">
        <f>総括表!AA5</f>
        <v>2042</v>
      </c>
      <c r="K14" s="90">
        <f>総括表!AB5</f>
        <v>2043</v>
      </c>
    </row>
    <row r="15" spans="1:11" s="92" customFormat="1" ht="15" customHeight="1">
      <c r="A15" s="94" t="str">
        <f t="shared" ref="A15:A18" si="0">A9</f>
        <v>大森地区</v>
      </c>
      <c r="B15" s="110">
        <f>'総括表(地区)'!S176</f>
        <v>-843.68535677463387</v>
      </c>
      <c r="C15" s="110">
        <f>'総括表(地区)'!T176</f>
        <v>-855.9595469300989</v>
      </c>
      <c r="D15" s="110">
        <f>'総括表(地区)'!U176</f>
        <v>-738.85659329922646</v>
      </c>
      <c r="E15" s="110">
        <f>'総括表(地区)'!V176</f>
        <v>-721.93132549670145</v>
      </c>
      <c r="F15" s="110">
        <f>'総括表(地区)'!W176</f>
        <v>-693.54892409921149</v>
      </c>
      <c r="G15" s="110">
        <f>'総括表(地区)'!X176</f>
        <v>-708.15614547949394</v>
      </c>
      <c r="H15" s="110">
        <f>'総括表(地区)'!Y176</f>
        <v>-702.62255273961409</v>
      </c>
      <c r="I15" s="110">
        <f>'総括表(地区)'!Z176</f>
        <v>-586.39586965838544</v>
      </c>
      <c r="J15" s="110">
        <f>'総括表(地区)'!AA176</f>
        <v>-586.85979646648593</v>
      </c>
      <c r="K15" s="110">
        <f>'総括表(地区)'!AB176</f>
        <v>-572.2184748121781</v>
      </c>
    </row>
    <row r="16" spans="1:11" s="92" customFormat="1" ht="15" customHeight="1">
      <c r="A16" s="96" t="str">
        <f t="shared" si="0"/>
        <v>調布地区</v>
      </c>
      <c r="B16" s="112">
        <f>'総括表(地区)'!S177</f>
        <v>-989.84893498011706</v>
      </c>
      <c r="C16" s="112">
        <f>'総括表(地区)'!T177</f>
        <v>-1014.5700321878153</v>
      </c>
      <c r="D16" s="112">
        <f>'総括表(地区)'!U177</f>
        <v>-939.89490391685058</v>
      </c>
      <c r="E16" s="112">
        <f>'総括表(地区)'!V177</f>
        <v>-938.18440132087335</v>
      </c>
      <c r="F16" s="112">
        <f>'総括表(地区)'!W177</f>
        <v>-936.87025570515334</v>
      </c>
      <c r="G16" s="112">
        <f>'総括表(地区)'!X177</f>
        <v>-968.33137594292657</v>
      </c>
      <c r="H16" s="112">
        <f>'総括表(地区)'!Y177</f>
        <v>-988.86788323174733</v>
      </c>
      <c r="I16" s="112">
        <f>'総括表(地区)'!Z177</f>
        <v>-912.44956198684235</v>
      </c>
      <c r="J16" s="112">
        <f>'総括表(地区)'!AA177</f>
        <v>-925.3789553257584</v>
      </c>
      <c r="K16" s="112">
        <f>'総括表(地区)'!AB177</f>
        <v>-926.33105115795206</v>
      </c>
    </row>
    <row r="17" spans="1:11" s="92" customFormat="1" ht="15" customHeight="1">
      <c r="A17" s="98" t="str">
        <f t="shared" si="0"/>
        <v>蒲田地区</v>
      </c>
      <c r="B17" s="114">
        <f>'総括表(地区)'!S178</f>
        <v>-1422.8788285724936</v>
      </c>
      <c r="C17" s="114">
        <f>'総括表(地区)'!T178</f>
        <v>-1450.5720810759981</v>
      </c>
      <c r="D17" s="114">
        <f>'総括表(地区)'!U178</f>
        <v>-1306.8831985763177</v>
      </c>
      <c r="E17" s="114">
        <f>'総括表(地区)'!V178</f>
        <v>-1292.480248523661</v>
      </c>
      <c r="F17" s="114">
        <f>'総括表(地区)'!W178</f>
        <v>-1263.8831514207495</v>
      </c>
      <c r="G17" s="114">
        <f>'総括表(地区)'!X178</f>
        <v>-1289.5537510409731</v>
      </c>
      <c r="H17" s="114">
        <f>'総括表(地区)'!Y178</f>
        <v>-1308.0127025341942</v>
      </c>
      <c r="I17" s="114">
        <f>'総括表(地区)'!Z178</f>
        <v>-1178.701602897147</v>
      </c>
      <c r="J17" s="114">
        <f>'総括表(地区)'!AA178</f>
        <v>-1192.9497488505135</v>
      </c>
      <c r="K17" s="114">
        <f>'総括表(地区)'!AB178</f>
        <v>-1186.0944530238212</v>
      </c>
    </row>
    <row r="18" spans="1:11" s="92" customFormat="1" ht="15" customHeight="1">
      <c r="A18" s="100" t="str">
        <f t="shared" si="0"/>
        <v>区全域</v>
      </c>
      <c r="B18" s="116">
        <f>'総括表(地区)'!S179</f>
        <v>-3256.4131203272445</v>
      </c>
      <c r="C18" s="116">
        <f>'総括表(地区)'!T179</f>
        <v>-3321.1016601939136</v>
      </c>
      <c r="D18" s="116">
        <f>'総括表(地区)'!U179</f>
        <v>-2985.6346957923943</v>
      </c>
      <c r="E18" s="116">
        <f>'総括表(地区)'!V179</f>
        <v>-2952.5959753412362</v>
      </c>
      <c r="F18" s="116">
        <f>'総括表(地区)'!W179</f>
        <v>-2894.3023312251153</v>
      </c>
      <c r="G18" s="116">
        <f>'総括表(地区)'!X179</f>
        <v>-2966.0412724633934</v>
      </c>
      <c r="H18" s="116">
        <f>'総括表(地区)'!Y179</f>
        <v>-2999.5031385055545</v>
      </c>
      <c r="I18" s="116">
        <f>'総括表(地区)'!Z179</f>
        <v>-2677.5470345423746</v>
      </c>
      <c r="J18" s="116">
        <f>'総括表(地区)'!AA179</f>
        <v>-2705.1885006427565</v>
      </c>
      <c r="K18" s="116">
        <f>'総括表(地区)'!AB179</f>
        <v>-2684.6439789939514</v>
      </c>
    </row>
    <row r="19" spans="1:11" s="92" customFormat="1" ht="6.95" customHeight="1">
      <c r="A19" s="91"/>
      <c r="E19" s="91"/>
    </row>
    <row r="20" spans="1:11" s="89" customFormat="1" ht="20.100000000000001" customHeight="1">
      <c r="A20" s="93"/>
      <c r="B20" s="90">
        <f>総括表!AC5</f>
        <v>2044</v>
      </c>
      <c r="C20" s="90">
        <f>総括表!AD5</f>
        <v>2045</v>
      </c>
      <c r="D20" s="90">
        <f>総括表!AE5</f>
        <v>2046</v>
      </c>
      <c r="E20" s="90">
        <f>総括表!AF5</f>
        <v>2047</v>
      </c>
      <c r="F20" s="90">
        <f>総括表!AG5</f>
        <v>2048</v>
      </c>
      <c r="G20" s="90">
        <f>総括表!AH5</f>
        <v>2049</v>
      </c>
      <c r="H20" s="90">
        <f>総括表!AI5</f>
        <v>2050</v>
      </c>
      <c r="I20" s="90">
        <f>総括表!AJ5</f>
        <v>2051</v>
      </c>
      <c r="J20" s="90">
        <f>総括表!AK5</f>
        <v>2052</v>
      </c>
      <c r="K20" s="90">
        <f>総括表!AL5</f>
        <v>2053</v>
      </c>
    </row>
    <row r="21" spans="1:11" s="92" customFormat="1" ht="15" customHeight="1">
      <c r="A21" s="94" t="str">
        <f t="shared" ref="A21:A24" si="1">A9</f>
        <v>大森地区</v>
      </c>
      <c r="B21" s="110">
        <f>'総括表(地区)'!AC176</f>
        <v>-566.74686777637748</v>
      </c>
      <c r="C21" s="110">
        <f>'総括表(地区)'!AD176</f>
        <v>-560.59894622141428</v>
      </c>
      <c r="D21" s="110">
        <f>'総括表(地区)'!AE176</f>
        <v>-505.21222935464993</v>
      </c>
      <c r="E21" s="110">
        <f>'総括表(地区)'!AF176</f>
        <v>-516.74015738203889</v>
      </c>
      <c r="F21" s="110">
        <f>'総括表(地区)'!AG176</f>
        <v>-515.56277406813342</v>
      </c>
      <c r="G21" s="110">
        <f>'総括表(地区)'!AH176</f>
        <v>-534.12551229422343</v>
      </c>
      <c r="H21" s="110">
        <f>'総括表(地区)'!AI176</f>
        <v>-554.26899395184455</v>
      </c>
      <c r="I21" s="110">
        <f>'総括表(地区)'!AJ176</f>
        <v>-583.55682566107544</v>
      </c>
      <c r="J21" s="110">
        <f>'総括表(地区)'!AK176</f>
        <v>-622.78918623193385</v>
      </c>
      <c r="K21" s="110">
        <f>'総括表(地区)'!AL176</f>
        <v>-638.8940466349602</v>
      </c>
    </row>
    <row r="22" spans="1:11" s="92" customFormat="1" ht="15" customHeight="1">
      <c r="A22" s="96" t="str">
        <f t="shared" si="1"/>
        <v>調布地区</v>
      </c>
      <c r="B22" s="112">
        <f>'総括表(地区)'!AC177</f>
        <v>-935.2733822596108</v>
      </c>
      <c r="C22" s="112">
        <f>'総括表(地区)'!AD177</f>
        <v>-945.44446011612945</v>
      </c>
      <c r="D22" s="112">
        <f>'総括表(地区)'!AE177</f>
        <v>-912.70947242427633</v>
      </c>
      <c r="E22" s="112">
        <f>'総括表(地区)'!AF177</f>
        <v>-934.28071037682685</v>
      </c>
      <c r="F22" s="112">
        <f>'総括表(地区)'!AG177</f>
        <v>-945.31244563347445</v>
      </c>
      <c r="G22" s="112">
        <f>'総括表(地区)'!AH177</f>
        <v>-978.33490446920382</v>
      </c>
      <c r="H22" s="112">
        <f>'総括表(地区)'!AI177</f>
        <v>-1012.316754561273</v>
      </c>
      <c r="I22" s="112">
        <f>'総括表(地区)'!AJ177</f>
        <v>-1059.1753079836467</v>
      </c>
      <c r="J22" s="112">
        <f>'総括表(地区)'!AK177</f>
        <v>-1101.4741910262464</v>
      </c>
      <c r="K22" s="112">
        <f>'総括表(地区)'!AL177</f>
        <v>-1125.5413052975919</v>
      </c>
    </row>
    <row r="23" spans="1:11" s="92" customFormat="1" ht="15" customHeight="1">
      <c r="A23" s="98" t="str">
        <f t="shared" si="1"/>
        <v>蒲田地区</v>
      </c>
      <c r="B23" s="114">
        <f>'総括表(地区)'!AC178</f>
        <v>-1185.9851090302361</v>
      </c>
      <c r="C23" s="114">
        <f>'総括表(地区)'!AD178</f>
        <v>-1194.3680639701506</v>
      </c>
      <c r="D23" s="114">
        <f>'総括表(地区)'!AE178</f>
        <v>-1134.6369536325356</v>
      </c>
      <c r="E23" s="114">
        <f>'総括表(地区)'!AF178</f>
        <v>-1151.7108143466796</v>
      </c>
      <c r="F23" s="114">
        <f>'総括表(地区)'!AG178</f>
        <v>-1155.7160282663049</v>
      </c>
      <c r="G23" s="114">
        <f>'総括表(地区)'!AH178</f>
        <v>-1174.1212418552084</v>
      </c>
      <c r="H23" s="114">
        <f>'総括表(地区)'!AI178</f>
        <v>-1205.9873070371914</v>
      </c>
      <c r="I23" s="114">
        <f>'総括表(地区)'!AJ178</f>
        <v>-1243.33275011666</v>
      </c>
      <c r="J23" s="114">
        <f>'総括表(地区)'!AK178</f>
        <v>-1287.6069990377327</v>
      </c>
      <c r="K23" s="114">
        <f>'総括表(地区)'!AL178</f>
        <v>-1314.2558503791061</v>
      </c>
    </row>
    <row r="24" spans="1:11" s="92" customFormat="1" ht="15" customHeight="1">
      <c r="A24" s="100" t="str">
        <f t="shared" si="1"/>
        <v>区全域</v>
      </c>
      <c r="B24" s="116">
        <f>'総括表(地区)'!AC179</f>
        <v>-2688.0053590662246</v>
      </c>
      <c r="C24" s="116">
        <f>'総括表(地区)'!AD179</f>
        <v>-2700.4114703076948</v>
      </c>
      <c r="D24" s="116">
        <f>'総括表(地区)'!AE179</f>
        <v>-2552.5586554114625</v>
      </c>
      <c r="E24" s="116">
        <f>'総括表(地区)'!AF179</f>
        <v>-2602.7316821055456</v>
      </c>
      <c r="F24" s="116">
        <f>'総括表(地区)'!AG179</f>
        <v>-2616.5912479679118</v>
      </c>
      <c r="G24" s="116">
        <f>'総括表(地区)'!AH179</f>
        <v>-2686.5816586186356</v>
      </c>
      <c r="H24" s="116">
        <f>'総括表(地区)'!AI179</f>
        <v>-2772.5730555503087</v>
      </c>
      <c r="I24" s="116">
        <f>'総括表(地区)'!AJ179</f>
        <v>-2886.0648837613817</v>
      </c>
      <c r="J24" s="116">
        <f>'総括表(地区)'!AK179</f>
        <v>-3011.870376295913</v>
      </c>
      <c r="K24" s="116">
        <f>'総括表(地区)'!AL179</f>
        <v>-3078.6912023116583</v>
      </c>
    </row>
    <row r="25" spans="1:11" s="92" customFormat="1" ht="6.95" customHeight="1">
      <c r="A25" s="91"/>
      <c r="E25" s="91"/>
    </row>
    <row r="26" spans="1:11" s="92" customFormat="1" ht="20.100000000000001" customHeight="1">
      <c r="A26" s="102"/>
      <c r="B26" s="90">
        <f>総括表!AM5</f>
        <v>2054</v>
      </c>
      <c r="C26" s="90">
        <f>総括表!AN5</f>
        <v>2055</v>
      </c>
      <c r="D26" s="90">
        <f>総括表!AO5</f>
        <v>2056</v>
      </c>
      <c r="E26" s="90">
        <f>総括表!AP5</f>
        <v>2057</v>
      </c>
      <c r="F26" s="90">
        <f>総括表!AQ5</f>
        <v>2058</v>
      </c>
      <c r="G26" s="90">
        <f>総括表!AR5</f>
        <v>2059</v>
      </c>
      <c r="H26" s="90">
        <f>総括表!AS5</f>
        <v>2060</v>
      </c>
      <c r="I26" s="90">
        <f>総括表!AT5</f>
        <v>2061</v>
      </c>
      <c r="J26" s="90">
        <f>総括表!AU5</f>
        <v>2062</v>
      </c>
      <c r="K26" s="90">
        <f>総括表!AV5</f>
        <v>2063</v>
      </c>
    </row>
    <row r="27" spans="1:11" s="92" customFormat="1" ht="15" customHeight="1">
      <c r="A27" s="94" t="str">
        <f t="shared" ref="A27:A30" si="2">A9</f>
        <v>大森地区</v>
      </c>
      <c r="B27" s="110">
        <f>'総括表(地区)'!AM176</f>
        <v>-675.24472660870174</v>
      </c>
      <c r="C27" s="110">
        <f>'総括表(地区)'!AN176</f>
        <v>-711.45345965752722</v>
      </c>
      <c r="D27" s="110">
        <f>'総括表(地区)'!AO176</f>
        <v>-751.42536822257171</v>
      </c>
      <c r="E27" s="110">
        <f>'総括表(地区)'!AP176</f>
        <v>-799.08162675579615</v>
      </c>
      <c r="F27" s="110">
        <f>'総括表(地区)'!AQ176</f>
        <v>-813.91174518936077</v>
      </c>
      <c r="G27" s="110">
        <f>'総括表(地区)'!AR176</f>
        <v>-859.69753546065658</v>
      </c>
      <c r="H27" s="110">
        <f>'総括表(地区)'!AS176</f>
        <v>-894.75180917759599</v>
      </c>
      <c r="I27" s="110">
        <f>'総括表(地区)'!AT176</f>
        <v>-921.84259880143463</v>
      </c>
      <c r="J27" s="110">
        <f>'総括表(地区)'!AU176</f>
        <v>-942.19107327400661</v>
      </c>
      <c r="K27" s="110">
        <f>'総括表(地区)'!AV176</f>
        <v>-959.58907246260446</v>
      </c>
    </row>
    <row r="28" spans="1:11" s="92" customFormat="1" ht="15" customHeight="1">
      <c r="A28" s="96" t="str">
        <f t="shared" si="2"/>
        <v>調布地区</v>
      </c>
      <c r="B28" s="112">
        <f>'総括表(地区)'!AM177</f>
        <v>-1167.3036062695674</v>
      </c>
      <c r="C28" s="112">
        <f>'総括表(地区)'!AN177</f>
        <v>-1213.6081456352654</v>
      </c>
      <c r="D28" s="112">
        <f>'総括表(地区)'!AO177</f>
        <v>-1257.073232866765</v>
      </c>
      <c r="E28" s="112">
        <f>'総括表(地区)'!AP177</f>
        <v>-1296.3116177605671</v>
      </c>
      <c r="F28" s="112">
        <f>'総括表(地区)'!AQ177</f>
        <v>-1302.8644393807876</v>
      </c>
      <c r="G28" s="112">
        <f>'総括表(地区)'!AR177</f>
        <v>-1339.0094764891253</v>
      </c>
      <c r="H28" s="112">
        <f>'総括表(地区)'!AS177</f>
        <v>-1372.0420980376862</v>
      </c>
      <c r="I28" s="112">
        <f>'総括表(地区)'!AT177</f>
        <v>-1398.4287276236573</v>
      </c>
      <c r="J28" s="112">
        <f>'総括表(地区)'!AU177</f>
        <v>-1410.3290143389936</v>
      </c>
      <c r="K28" s="112">
        <f>'総括表(地区)'!AV177</f>
        <v>-1412.9300460432814</v>
      </c>
    </row>
    <row r="29" spans="1:11" s="92" customFormat="1" ht="15" customHeight="1">
      <c r="A29" s="98" t="str">
        <f t="shared" si="2"/>
        <v>蒲田地区</v>
      </c>
      <c r="B29" s="114">
        <f>'総括表(地区)'!AM178</f>
        <v>-1370.8573528032562</v>
      </c>
      <c r="C29" s="114">
        <f>'総括表(地区)'!AN178</f>
        <v>-1423.1205540447409</v>
      </c>
      <c r="D29" s="114">
        <f>'総括表(地区)'!AO178</f>
        <v>-1484.919054985241</v>
      </c>
      <c r="E29" s="114">
        <f>'総括表(地区)'!AP178</f>
        <v>-1542.0232024553527</v>
      </c>
      <c r="F29" s="114">
        <f>'総括表(地区)'!AQ178</f>
        <v>-1570.8048465976613</v>
      </c>
      <c r="G29" s="114">
        <f>'総括表(地区)'!AR178</f>
        <v>-1627.6521154341176</v>
      </c>
      <c r="H29" s="114">
        <f>'総括表(地区)'!AS178</f>
        <v>-1673.103788701249</v>
      </c>
      <c r="I29" s="114">
        <f>'総括表(地区)'!AT178</f>
        <v>-1712.9598270071267</v>
      </c>
      <c r="J29" s="114">
        <f>'総括表(地区)'!AU178</f>
        <v>-1738.0289106952428</v>
      </c>
      <c r="K29" s="114">
        <f>'総括表(地区)'!AV178</f>
        <v>-1768.6964467473315</v>
      </c>
    </row>
    <row r="30" spans="1:11" s="92" customFormat="1" ht="15" customHeight="1">
      <c r="A30" s="100" t="str">
        <f t="shared" si="2"/>
        <v>区全域</v>
      </c>
      <c r="B30" s="116">
        <f>'総括表(地区)'!AM179</f>
        <v>-3213.405685681525</v>
      </c>
      <c r="C30" s="116">
        <f>'総括表(地区)'!AN179</f>
        <v>-3348.1821593375334</v>
      </c>
      <c r="D30" s="116">
        <f>'総括表(地区)'!AO179</f>
        <v>-3493.4176560745773</v>
      </c>
      <c r="E30" s="116">
        <f>'総括表(地区)'!AP179</f>
        <v>-3637.4164469717152</v>
      </c>
      <c r="F30" s="116">
        <f>'総括表(地区)'!AQ179</f>
        <v>-3687.5810311678106</v>
      </c>
      <c r="G30" s="116">
        <f>'総括表(地区)'!AR179</f>
        <v>-3826.3591273839002</v>
      </c>
      <c r="H30" s="116">
        <f>'総括表(地区)'!AS179</f>
        <v>-3939.897695916532</v>
      </c>
      <c r="I30" s="116">
        <f>'総括表(地区)'!AT179</f>
        <v>-4033.2311534322189</v>
      </c>
      <c r="J30" s="116">
        <f>'総括表(地区)'!AU179</f>
        <v>-4090.5489983082434</v>
      </c>
      <c r="K30" s="116">
        <f>'総括表(地区)'!AV179</f>
        <v>-4141.2155652532174</v>
      </c>
    </row>
    <row r="31" spans="1:11" s="92" customFormat="1" ht="6.95" customHeight="1">
      <c r="A31" s="91"/>
      <c r="E31" s="91"/>
    </row>
    <row r="32" spans="1:11" s="89" customFormat="1" ht="20.100000000000001" customHeight="1">
      <c r="A32" s="93"/>
      <c r="B32" s="90">
        <f>総括表!AW5</f>
        <v>2064</v>
      </c>
      <c r="C32" s="90">
        <f>総括表!AX5</f>
        <v>2065</v>
      </c>
      <c r="D32" s="90">
        <f>総括表!AY5</f>
        <v>2066</v>
      </c>
      <c r="E32" s="90">
        <f>総括表!AZ5</f>
        <v>2067</v>
      </c>
      <c r="F32" s="90">
        <f>総括表!BA5</f>
        <v>2068</v>
      </c>
      <c r="G32" s="90">
        <f>総括表!BB5</f>
        <v>2069</v>
      </c>
      <c r="H32" s="90">
        <f>総括表!BC5</f>
        <v>2070</v>
      </c>
      <c r="I32" s="90" t="str">
        <f>総括表!BD5</f>
        <v>　</v>
      </c>
      <c r="J32" s="90" t="str">
        <f>総括表!BE5</f>
        <v>　</v>
      </c>
      <c r="K32" s="90" t="str">
        <f>総括表!BF5</f>
        <v>　</v>
      </c>
    </row>
    <row r="33" spans="1:11" s="92" customFormat="1" ht="15" customHeight="1">
      <c r="A33" s="94" t="str">
        <f t="shared" ref="A33:A36" si="3">A9</f>
        <v>大森地区</v>
      </c>
      <c r="B33" s="110">
        <f>'総括表(地区)'!AW176</f>
        <v>-970.92462038561621</v>
      </c>
      <c r="C33" s="110">
        <f>'総括表(地区)'!AX176</f>
        <v>-981.9161379162415</v>
      </c>
      <c r="D33" s="110">
        <f>'総括表(地区)'!AY176</f>
        <v>-989.87014913783491</v>
      </c>
      <c r="E33" s="110">
        <f>'総括表(地区)'!AZ176</f>
        <v>-977.88128835151338</v>
      </c>
      <c r="F33" s="110">
        <f>'総括表(地区)'!BA176</f>
        <v>-965.47578285791133</v>
      </c>
      <c r="G33" s="110">
        <f>'総括表(地区)'!BB176</f>
        <v>-941.89123271674725</v>
      </c>
      <c r="H33" s="110">
        <f>'総括表(地区)'!BC176</f>
        <v>-922.1762412503499</v>
      </c>
      <c r="I33" s="110" t="str">
        <f>'総括表(地区)'!BD176</f>
        <v>　</v>
      </c>
      <c r="J33" s="110" t="str">
        <f>'総括表(地区)'!BE176</f>
        <v>　</v>
      </c>
      <c r="K33" s="110" t="str">
        <f>'総括表(地区)'!BF176</f>
        <v>　</v>
      </c>
    </row>
    <row r="34" spans="1:11" s="92" customFormat="1" ht="15" customHeight="1">
      <c r="A34" s="96" t="str">
        <f t="shared" si="3"/>
        <v>調布地区</v>
      </c>
      <c r="B34" s="112">
        <f>'総括表(地区)'!AW177</f>
        <v>-1416.6317411421264</v>
      </c>
      <c r="C34" s="112">
        <f>'総括表(地区)'!AX177</f>
        <v>-1419.9692487727807</v>
      </c>
      <c r="D34" s="112">
        <f>'総括表(地区)'!AY177</f>
        <v>-1412.1218404082847</v>
      </c>
      <c r="E34" s="112">
        <f>'総括表(地区)'!AZ177</f>
        <v>-1388.0028499420728</v>
      </c>
      <c r="F34" s="112">
        <f>'総括表(地区)'!BA177</f>
        <v>-1356.4790264275339</v>
      </c>
      <c r="G34" s="112">
        <f>'総括表(地区)'!BB177</f>
        <v>-1325.10854073923</v>
      </c>
      <c r="H34" s="112">
        <f>'総括表(地区)'!BC177</f>
        <v>-1294.3998366858414</v>
      </c>
      <c r="I34" s="112" t="str">
        <f>'総括表(地区)'!BD177</f>
        <v>　</v>
      </c>
      <c r="J34" s="112" t="str">
        <f>'総括表(地区)'!BE177</f>
        <v>　</v>
      </c>
      <c r="K34" s="112" t="str">
        <f>'総括表(地区)'!BF177</f>
        <v>　</v>
      </c>
    </row>
    <row r="35" spans="1:11" s="92" customFormat="1" ht="15" customHeight="1">
      <c r="A35" s="98" t="str">
        <f t="shared" si="3"/>
        <v>蒲田地区</v>
      </c>
      <c r="B35" s="114">
        <f>'総括表(地区)'!AW178</f>
        <v>-1787.09998146313</v>
      </c>
      <c r="C35" s="114">
        <f>'総括表(地区)'!AX178</f>
        <v>-1798.18294010211</v>
      </c>
      <c r="D35" s="114">
        <f>'総括表(地区)'!AY178</f>
        <v>-1796.0780076080271</v>
      </c>
      <c r="E35" s="114">
        <f>'総括表(地区)'!AZ178</f>
        <v>-1775.725281288793</v>
      </c>
      <c r="F35" s="114">
        <f>'総括表(地区)'!BA178</f>
        <v>-1757.4291690581326</v>
      </c>
      <c r="G35" s="114">
        <f>'総括表(地区)'!BB178</f>
        <v>-1734.0472495826525</v>
      </c>
      <c r="H35" s="114">
        <f>'総括表(地区)'!BC178</f>
        <v>-1703.7047524225536</v>
      </c>
      <c r="I35" s="114" t="str">
        <f>'総括表(地区)'!BD178</f>
        <v>　</v>
      </c>
      <c r="J35" s="114" t="str">
        <f>'総括表(地区)'!BE178</f>
        <v>　</v>
      </c>
      <c r="K35" s="114" t="str">
        <f>'総括表(地区)'!BF178</f>
        <v>　</v>
      </c>
    </row>
    <row r="36" spans="1:11" s="92" customFormat="1" ht="15" customHeight="1">
      <c r="A36" s="100" t="str">
        <f t="shared" si="3"/>
        <v>区全域</v>
      </c>
      <c r="B36" s="116">
        <f>'総括表(地区)'!AW179</f>
        <v>-4174.656342990872</v>
      </c>
      <c r="C36" s="116">
        <f>'総括表(地区)'!AX179</f>
        <v>-4200.0683267911318</v>
      </c>
      <c r="D36" s="116">
        <f>'総括表(地区)'!AY179</f>
        <v>-4198.0699971541471</v>
      </c>
      <c r="E36" s="116">
        <f>'総括表(地区)'!AZ179</f>
        <v>-4141.6094195823789</v>
      </c>
      <c r="F36" s="116">
        <f>'総括表(地区)'!BA179</f>
        <v>-4079.3839783435778</v>
      </c>
      <c r="G36" s="116">
        <f>'総括表(地区)'!BB179</f>
        <v>-4001.0470230386309</v>
      </c>
      <c r="H36" s="116">
        <f>'総括表(地区)'!BC179</f>
        <v>-3920.2808303587444</v>
      </c>
      <c r="I36" s="116" t="str">
        <f>'総括表(地区)'!BD179</f>
        <v>　</v>
      </c>
      <c r="J36" s="116" t="str">
        <f>'総括表(地区)'!BE179</f>
        <v>　</v>
      </c>
      <c r="K36" s="116" t="str">
        <f>'総括表(地区)'!BF179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6" baseType="variant">
      <vt:variant>
        <vt:lpstr>ワークシート</vt:lpstr>
      </vt:variant>
      <vt:variant>
        <vt:i4>46</vt:i4>
      </vt:variant>
      <vt:variant>
        <vt:lpstr>グラフ</vt:lpstr>
      </vt:variant>
      <vt:variant>
        <vt:i4>43</vt:i4>
      </vt:variant>
      <vt:variant>
        <vt:lpstr>名前付き一覧</vt:lpstr>
      </vt:variant>
      <vt:variant>
        <vt:i4>1</vt:i4>
      </vt:variant>
    </vt:vector>
  </HeadingPairs>
  <TitlesOfParts>
    <vt:vector size="90" baseType="lpstr">
      <vt:lpstr>表紙・概要</vt:lpstr>
      <vt:lpstr>＜表＞総人口</vt:lpstr>
      <vt:lpstr>＜表＞総人口 (地区別)</vt:lpstr>
      <vt:lpstr>＜表＞総人口増減</vt:lpstr>
      <vt:lpstr>＜表＞総人口増減 (地区別)</vt:lpstr>
      <vt:lpstr>＜表＞社会増減</vt:lpstr>
      <vt:lpstr>＜表＞社会増減 (地区別)</vt:lpstr>
      <vt:lpstr>＜表＞自然増減</vt:lpstr>
      <vt:lpstr>＜表＞自然増減 (地区別)</vt:lpstr>
      <vt:lpstr>＜表＞出生数</vt:lpstr>
      <vt:lpstr>＜表＞出生数 (地区別)</vt:lpstr>
      <vt:lpstr>＜表＞死者数</vt:lpstr>
      <vt:lpstr>＜表＞死者数 (地区別)</vt:lpstr>
      <vt:lpstr>＜表＞男性人口</vt:lpstr>
      <vt:lpstr>＜表＞男性人口 (地区別)</vt:lpstr>
      <vt:lpstr>＜表＞女性人口</vt:lpstr>
      <vt:lpstr>＜表＞女性人口 (地区別)</vt:lpstr>
      <vt:lpstr>＜表＞総人口（男女別）</vt:lpstr>
      <vt:lpstr>＜表＞総人口（男女別）_構成比</vt:lpstr>
      <vt:lpstr>＜表＞日本人人口</vt:lpstr>
      <vt:lpstr>＜表＞外国人人口</vt:lpstr>
      <vt:lpstr>＜表＞総人口（国籍別）</vt:lpstr>
      <vt:lpstr>＜表＞総人口（国籍別）_構成比</vt:lpstr>
      <vt:lpstr>＜表＞年少人口</vt:lpstr>
      <vt:lpstr>＜表＞年少人口 (地区別)</vt:lpstr>
      <vt:lpstr>＜表＞年少人口比率</vt:lpstr>
      <vt:lpstr>＜表＞年少人口比率 (地区別)</vt:lpstr>
      <vt:lpstr>＜表＞生産年齢人口</vt:lpstr>
      <vt:lpstr>＜表＞生産年齢人口 (地区別)</vt:lpstr>
      <vt:lpstr>＜表＞生産年齢人口比率</vt:lpstr>
      <vt:lpstr>＜表＞生産年齢人口比率 (地区別)</vt:lpstr>
      <vt:lpstr>＜表＞老年人口</vt:lpstr>
      <vt:lpstr>＜表＞老年人口 (地区別)</vt:lpstr>
      <vt:lpstr>＜表＞老年人口比率(高齢化率)</vt:lpstr>
      <vt:lpstr>＜表＞老年人口比率(高齢化率) (地区別)</vt:lpstr>
      <vt:lpstr>＜表＞総人口（年齢３区分別）</vt:lpstr>
      <vt:lpstr>＜表＞総人口（年齢３区分別）_構成比</vt:lpstr>
      <vt:lpstr>＜表＞総人口（世代別）</vt:lpstr>
      <vt:lpstr>＜表＞総人口（世代別）_構成比</vt:lpstr>
      <vt:lpstr>＜表＞世帯数</vt:lpstr>
      <vt:lpstr>＜表＞世帯数_単独世帯</vt:lpstr>
      <vt:lpstr>＜表＞世帯あたり人員</vt:lpstr>
      <vt:lpstr>＜表＞世帯（家族類型別）</vt:lpstr>
      <vt:lpstr>＜表＞世帯（家族類型別）_構成比</vt:lpstr>
      <vt:lpstr>総括表(地区)</vt:lpstr>
      <vt:lpstr>総括表</vt:lpstr>
      <vt:lpstr>総人口</vt:lpstr>
      <vt:lpstr>総人口 (地区別)</vt:lpstr>
      <vt:lpstr>総人口増減</vt:lpstr>
      <vt:lpstr>総人口増減 (地区別)</vt:lpstr>
      <vt:lpstr>社会増減</vt:lpstr>
      <vt:lpstr>社会増減 (地区別)</vt:lpstr>
      <vt:lpstr>自然増減</vt:lpstr>
      <vt:lpstr>自然増減 (地区別)</vt:lpstr>
      <vt:lpstr>出生数</vt:lpstr>
      <vt:lpstr>出生数 (地区別)</vt:lpstr>
      <vt:lpstr>死者数</vt:lpstr>
      <vt:lpstr>死者数 (地区別)</vt:lpstr>
      <vt:lpstr>男性人口</vt:lpstr>
      <vt:lpstr>男性人口 (地区別)</vt:lpstr>
      <vt:lpstr>女性人口</vt:lpstr>
      <vt:lpstr>女性人口 (地区別)</vt:lpstr>
      <vt:lpstr>総人口（男女別）</vt:lpstr>
      <vt:lpstr>総人口（男女別）_構成比</vt:lpstr>
      <vt:lpstr>日本人人口</vt:lpstr>
      <vt:lpstr>外国人人口</vt:lpstr>
      <vt:lpstr>総人口（国籍別）</vt:lpstr>
      <vt:lpstr>総人口（国籍別）_構成比</vt:lpstr>
      <vt:lpstr>年少人口</vt:lpstr>
      <vt:lpstr>年少人口 (地区別)</vt:lpstr>
      <vt:lpstr>年少人口比率</vt:lpstr>
      <vt:lpstr>年少人口比率 (地区別)</vt:lpstr>
      <vt:lpstr>生産年齢人口</vt:lpstr>
      <vt:lpstr>生産年齢人口 (地区別)</vt:lpstr>
      <vt:lpstr>生産年齢人口比率</vt:lpstr>
      <vt:lpstr>生産年齢人口比率 (地区別)</vt:lpstr>
      <vt:lpstr>老年人口</vt:lpstr>
      <vt:lpstr>老年人口 (地区別)</vt:lpstr>
      <vt:lpstr>老年人口比率(高齢化率)</vt:lpstr>
      <vt:lpstr>老年人口比率(高齢化率) (地区別)</vt:lpstr>
      <vt:lpstr>総人口（年齢３区分別）</vt:lpstr>
      <vt:lpstr>総人口（年齢３区分別）_構成比 </vt:lpstr>
      <vt:lpstr>総人口（世代別）</vt:lpstr>
      <vt:lpstr>総人口（世代別）_構成比</vt:lpstr>
      <vt:lpstr>世帯数</vt:lpstr>
      <vt:lpstr>世帯数_単独世帯</vt:lpstr>
      <vt:lpstr>世帯あたり人員</vt:lpstr>
      <vt:lpstr>世帯（家族類型別）</vt:lpstr>
      <vt:lpstr>世帯（家族類型別）_構成比</vt:lpstr>
      <vt:lpstr>表紙・概要!Print_Area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2022-04-15T02:53:31Z</cp:lastPrinted>
  <dcterms:created xsi:type="dcterms:W3CDTF">2021-12-03T00:19:29Z</dcterms:created>
  <dcterms:modified xsi:type="dcterms:W3CDTF">2024-04-30T23:19:59Z</dcterms:modified>
</cp:coreProperties>
</file>